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8920" windowHeight="15840"/>
  </bookViews>
  <sheets>
    <sheet name="FUZ-NGB" sheetId="4" r:id="rId1"/>
    <sheet name="ZIM LINE MAR" sheetId="1" r:id="rId2"/>
    <sheet name="GSL LINE MAR" sheetId="2" r:id="rId3"/>
  </sheets>
  <definedNames>
    <definedName name="_xlnm.Print_Area" localSheetId="1">'ZIM LINE MAR'!$A$1:$K$70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8" i="1" l="1"/>
  <c r="E27" i="1"/>
  <c r="C27" i="1"/>
  <c r="B27" i="1" s="1"/>
  <c r="E26" i="1"/>
  <c r="C26" i="1"/>
  <c r="B26" i="1" s="1"/>
  <c r="E25" i="1"/>
  <c r="C25" i="1"/>
  <c r="B25" i="1"/>
  <c r="F104" i="2"/>
  <c r="G104" i="2" s="1"/>
  <c r="F103" i="2"/>
  <c r="G103" i="2" s="1"/>
  <c r="F101" i="2"/>
  <c r="G101" i="2" s="1"/>
  <c r="C20" i="1"/>
  <c r="E19" i="1"/>
  <c r="E20" i="1" s="1"/>
  <c r="F18" i="1"/>
  <c r="G18" i="1" s="1"/>
  <c r="E82" i="2"/>
  <c r="F82" i="2" s="1"/>
  <c r="G82" i="2" s="1"/>
  <c r="B81" i="2"/>
  <c r="B82" i="2" s="1"/>
  <c r="C65" i="2"/>
  <c r="D65" i="2" s="1"/>
  <c r="F65" i="2" s="1"/>
  <c r="B66" i="2"/>
  <c r="C66" i="2" s="1"/>
  <c r="B111" i="2"/>
  <c r="C111" i="2" s="1"/>
  <c r="D111" i="2" s="1"/>
  <c r="E111" i="2" s="1"/>
  <c r="F111" i="2" s="1"/>
  <c r="C110" i="2"/>
  <c r="D110" i="2" s="1"/>
  <c r="E110" i="2" s="1"/>
  <c r="B93" i="2"/>
  <c r="B94" i="2" s="1"/>
  <c r="D92" i="2"/>
  <c r="E92" i="2" s="1"/>
  <c r="F92" i="2" s="1"/>
  <c r="G92" i="2" s="1"/>
  <c r="C92" i="2"/>
  <c r="B73" i="2"/>
  <c r="D73" i="2" s="1"/>
  <c r="D72" i="2"/>
  <c r="B60" i="2"/>
  <c r="C60" i="2" s="1"/>
  <c r="D60" i="2" s="1"/>
  <c r="F60" i="2" s="1"/>
  <c r="G60" i="2" s="1"/>
  <c r="H60" i="2" s="1"/>
  <c r="B58" i="2"/>
  <c r="C58" i="2" s="1"/>
  <c r="D58" i="2" s="1"/>
  <c r="C57" i="2"/>
  <c r="D57" i="2" s="1"/>
  <c r="B50" i="2"/>
  <c r="D50" i="2" s="1"/>
  <c r="C49" i="2"/>
  <c r="D49" i="2" s="1"/>
  <c r="B40" i="2"/>
  <c r="C40" i="2" s="1"/>
  <c r="D40" i="2" s="1"/>
  <c r="F40" i="2" s="1"/>
  <c r="C39" i="2"/>
  <c r="D39" i="2" s="1"/>
  <c r="B29" i="2"/>
  <c r="B31" i="2" s="1"/>
  <c r="B27" i="2"/>
  <c r="B28" i="2" s="1"/>
  <c r="C28" i="2" s="1"/>
  <c r="B26" i="2"/>
  <c r="C26" i="2" s="1"/>
  <c r="C25" i="2"/>
  <c r="D25" i="2" s="1"/>
  <c r="D26" i="2" s="1"/>
  <c r="B12" i="2"/>
  <c r="B14" i="2" s="1"/>
  <c r="B11" i="2"/>
  <c r="C11" i="2" s="1"/>
  <c r="C10" i="2"/>
  <c r="D10" i="2" s="1"/>
  <c r="D11" i="2" s="1"/>
  <c r="E11" i="2" s="1"/>
  <c r="F11" i="2" s="1"/>
  <c r="G11" i="2" s="1"/>
  <c r="F19" i="1" l="1"/>
  <c r="G19" i="1" s="1"/>
  <c r="F20" i="1"/>
  <c r="G20" i="1" s="1"/>
  <c r="B74" i="2"/>
  <c r="B75" i="2" s="1"/>
  <c r="D75" i="2" s="1"/>
  <c r="B67" i="2"/>
  <c r="B68" i="2" s="1"/>
  <c r="C68" i="2" s="1"/>
  <c r="D68" i="2" s="1"/>
  <c r="B30" i="2"/>
  <c r="C30" i="2" s="1"/>
  <c r="B112" i="2"/>
  <c r="B113" i="2" s="1"/>
  <c r="C113" i="2" s="1"/>
  <c r="D113" i="2" s="1"/>
  <c r="E113" i="2" s="1"/>
  <c r="F113" i="2" s="1"/>
  <c r="B13" i="2"/>
  <c r="C13" i="2" s="1"/>
  <c r="D66" i="2"/>
  <c r="F66" i="2" s="1"/>
  <c r="G65" i="2"/>
  <c r="H65" i="2" s="1"/>
  <c r="E65" i="2"/>
  <c r="E66" i="2" s="1"/>
  <c r="F57" i="2"/>
  <c r="G57" i="2" s="1"/>
  <c r="H57" i="2" s="1"/>
  <c r="H58" i="2" s="1"/>
  <c r="E57" i="2"/>
  <c r="E58" i="2" s="1"/>
  <c r="F58" i="2" s="1"/>
  <c r="G58" i="2" s="1"/>
  <c r="B59" i="2"/>
  <c r="C59" i="2" s="1"/>
  <c r="D59" i="2" s="1"/>
  <c r="E59" i="2" s="1"/>
  <c r="E60" i="2" s="1"/>
  <c r="C50" i="2"/>
  <c r="B41" i="2"/>
  <c r="D28" i="2"/>
  <c r="E26" i="2"/>
  <c r="F26" i="2" s="1"/>
  <c r="G26" i="2" s="1"/>
  <c r="H26" i="2" s="1"/>
  <c r="F49" i="2"/>
  <c r="E49" i="2"/>
  <c r="F50" i="2"/>
  <c r="E50" i="2"/>
  <c r="B16" i="2"/>
  <c r="C14" i="2"/>
  <c r="D14" i="2" s="1"/>
  <c r="D15" i="2" s="1"/>
  <c r="E15" i="2" s="1"/>
  <c r="F15" i="2" s="1"/>
  <c r="G15" i="2" s="1"/>
  <c r="C94" i="2"/>
  <c r="D94" i="2"/>
  <c r="E94" i="2" s="1"/>
  <c r="F94" i="2" s="1"/>
  <c r="G94" i="2" s="1"/>
  <c r="B95" i="2"/>
  <c r="F39" i="2"/>
  <c r="E39" i="2"/>
  <c r="F110" i="2"/>
  <c r="C31" i="2"/>
  <c r="D31" i="2" s="1"/>
  <c r="B33" i="2"/>
  <c r="B32" i="2"/>
  <c r="C32" i="2" s="1"/>
  <c r="E40" i="2"/>
  <c r="D93" i="2"/>
  <c r="E93" i="2" s="1"/>
  <c r="F93" i="2" s="1"/>
  <c r="G93" i="2" s="1"/>
  <c r="C27" i="2"/>
  <c r="D27" i="2" s="1"/>
  <c r="B51" i="2"/>
  <c r="F105" i="2"/>
  <c r="G105" i="2" s="1"/>
  <c r="C29" i="2"/>
  <c r="D29" i="2" s="1"/>
  <c r="C93" i="2"/>
  <c r="C12" i="2"/>
  <c r="D12" i="2" s="1"/>
  <c r="D13" i="2" s="1"/>
  <c r="E13" i="2" s="1"/>
  <c r="F13" i="2" s="1"/>
  <c r="G13" i="2" s="1"/>
  <c r="C67" i="2" l="1"/>
  <c r="D67" i="2" s="1"/>
  <c r="E67" i="2" s="1"/>
  <c r="E68" i="2" s="1"/>
  <c r="C112" i="2"/>
  <c r="D112" i="2" s="1"/>
  <c r="E112" i="2" s="1"/>
  <c r="F112" i="2" s="1"/>
  <c r="B15" i="2"/>
  <c r="B17" i="2" s="1"/>
  <c r="D74" i="2"/>
  <c r="F68" i="2"/>
  <c r="G68" i="2" s="1"/>
  <c r="H68" i="2" s="1"/>
  <c r="F59" i="2"/>
  <c r="G59" i="2" s="1"/>
  <c r="H59" i="2" s="1"/>
  <c r="G66" i="2"/>
  <c r="H66" i="2" s="1"/>
  <c r="C41" i="2"/>
  <c r="D41" i="2" s="1"/>
  <c r="B42" i="2"/>
  <c r="D51" i="2"/>
  <c r="C51" i="2"/>
  <c r="B52" i="2"/>
  <c r="C16" i="2"/>
  <c r="D16" i="2" s="1"/>
  <c r="D17" i="2" s="1"/>
  <c r="E17" i="2" s="1"/>
  <c r="F17" i="2" s="1"/>
  <c r="G17" i="2" s="1"/>
  <c r="B18" i="2"/>
  <c r="C18" i="2" s="1"/>
  <c r="D18" i="2" s="1"/>
  <c r="D19" i="2" s="1"/>
  <c r="E19" i="2" s="1"/>
  <c r="F19" i="2" s="1"/>
  <c r="G19" i="2" s="1"/>
  <c r="B34" i="2"/>
  <c r="C34" i="2" s="1"/>
  <c r="C33" i="2"/>
  <c r="D33" i="2" s="1"/>
  <c r="D95" i="2"/>
  <c r="E95" i="2" s="1"/>
  <c r="F95" i="2" s="1"/>
  <c r="G95" i="2" s="1"/>
  <c r="B96" i="2"/>
  <c r="C95" i="2"/>
  <c r="C15" i="2"/>
  <c r="D30" i="2"/>
  <c r="E28" i="2"/>
  <c r="F28" i="2" s="1"/>
  <c r="G28" i="2" s="1"/>
  <c r="H28" i="2" s="1"/>
  <c r="F67" i="2" l="1"/>
  <c r="G67" i="2" s="1"/>
  <c r="H67" i="2" s="1"/>
  <c r="F41" i="2"/>
  <c r="E41" i="2"/>
  <c r="C42" i="2"/>
  <c r="D42" i="2" s="1"/>
  <c r="B43" i="2"/>
  <c r="C43" i="2" s="1"/>
  <c r="D43" i="2" s="1"/>
  <c r="E30" i="2"/>
  <c r="F30" i="2" s="1"/>
  <c r="G30" i="2" s="1"/>
  <c r="H30" i="2" s="1"/>
  <c r="D32" i="2"/>
  <c r="C52" i="2"/>
  <c r="D52" i="2"/>
  <c r="B19" i="2"/>
  <c r="C19" i="2" s="1"/>
  <c r="C17" i="2"/>
  <c r="C96" i="2"/>
  <c r="D96" i="2"/>
  <c r="E96" i="2" s="1"/>
  <c r="F96" i="2" s="1"/>
  <c r="G96" i="2" s="1"/>
  <c r="E51" i="2"/>
  <c r="F51" i="2"/>
  <c r="E42" i="2" l="1"/>
  <c r="F42" i="2"/>
  <c r="E43" i="2"/>
  <c r="F43" i="2"/>
  <c r="F52" i="2"/>
  <c r="E52" i="2"/>
  <c r="D34" i="2"/>
  <c r="E34" i="2" s="1"/>
  <c r="F34" i="2" s="1"/>
  <c r="G34" i="2" s="1"/>
  <c r="H34" i="2" s="1"/>
  <c r="E32" i="2"/>
  <c r="F32" i="2" s="1"/>
  <c r="G32" i="2" s="1"/>
  <c r="H32" i="2" s="1"/>
  <c r="B66" i="1" l="1"/>
  <c r="B67" i="1" s="1"/>
  <c r="C65" i="1"/>
  <c r="D65" i="1" s="1"/>
  <c r="H65" i="1" s="1"/>
  <c r="B57" i="1"/>
  <c r="C57" i="1" s="1"/>
  <c r="D57" i="1" s="1"/>
  <c r="C56" i="1"/>
  <c r="D56" i="1" s="1"/>
  <c r="B49" i="1"/>
  <c r="B50" i="1" s="1"/>
  <c r="D48" i="1"/>
  <c r="I48" i="1" s="1"/>
  <c r="C48" i="1"/>
  <c r="J48" i="1" l="1"/>
  <c r="B68" i="1"/>
  <c r="C67" i="1"/>
  <c r="D67" i="1" s="1"/>
  <c r="H67" i="1" s="1"/>
  <c r="D50" i="1"/>
  <c r="B51" i="1"/>
  <c r="C50" i="1"/>
  <c r="F56" i="1"/>
  <c r="E56" i="1"/>
  <c r="F57" i="1"/>
  <c r="E57" i="1"/>
  <c r="I65" i="1"/>
  <c r="G65" i="1"/>
  <c r="F65" i="1"/>
  <c r="E65" i="1"/>
  <c r="C66" i="1"/>
  <c r="D66" i="1" s="1"/>
  <c r="H66" i="1" s="1"/>
  <c r="E48" i="1"/>
  <c r="C49" i="1"/>
  <c r="B58" i="1"/>
  <c r="F48" i="1"/>
  <c r="D49" i="1"/>
  <c r="G48" i="1"/>
  <c r="H48" i="1"/>
  <c r="B41" i="1"/>
  <c r="C41" i="1" s="1"/>
  <c r="D41" i="1" s="1"/>
  <c r="E41" i="1" s="1"/>
  <c r="C40" i="1"/>
  <c r="D40" i="1" s="1"/>
  <c r="E40" i="1" s="1"/>
  <c r="B69" i="1" l="1"/>
  <c r="C69" i="1" s="1"/>
  <c r="D69" i="1" s="1"/>
  <c r="H69" i="1" s="1"/>
  <c r="C68" i="1"/>
  <c r="D68" i="1" s="1"/>
  <c r="H68" i="1" s="1"/>
  <c r="D51" i="1"/>
  <c r="C51" i="1"/>
  <c r="G49" i="1"/>
  <c r="F49" i="1"/>
  <c r="E49" i="1"/>
  <c r="H49" i="1"/>
  <c r="J49" i="1"/>
  <c r="I49" i="1"/>
  <c r="F50" i="1"/>
  <c r="E50" i="1"/>
  <c r="G50" i="1"/>
  <c r="J50" i="1"/>
  <c r="I50" i="1"/>
  <c r="H50" i="1"/>
  <c r="I66" i="1"/>
  <c r="G66" i="1"/>
  <c r="F66" i="1"/>
  <c r="E66" i="1"/>
  <c r="B59" i="1"/>
  <c r="C58" i="1"/>
  <c r="D58" i="1" s="1"/>
  <c r="I67" i="1"/>
  <c r="G67" i="1"/>
  <c r="F67" i="1"/>
  <c r="E67" i="1"/>
  <c r="B42" i="1"/>
  <c r="B43" i="1" s="1"/>
  <c r="I51" i="1" l="1"/>
  <c r="J51" i="1"/>
  <c r="H51" i="1"/>
  <c r="E51" i="1"/>
  <c r="G51" i="1"/>
  <c r="F51" i="1"/>
  <c r="F58" i="1"/>
  <c r="E58" i="1"/>
  <c r="I68" i="1"/>
  <c r="G68" i="1"/>
  <c r="F68" i="1"/>
  <c r="E68" i="1"/>
  <c r="C59" i="1"/>
  <c r="D59" i="1" s="1"/>
  <c r="B60" i="1"/>
  <c r="C60" i="1" s="1"/>
  <c r="D60" i="1" s="1"/>
  <c r="I69" i="1"/>
  <c r="G69" i="1"/>
  <c r="F69" i="1"/>
  <c r="E69" i="1"/>
  <c r="C43" i="1"/>
  <c r="D43" i="1" s="1"/>
  <c r="E43" i="1" s="1"/>
  <c r="B44" i="1"/>
  <c r="C44" i="1" s="1"/>
  <c r="D44" i="1" s="1"/>
  <c r="E44" i="1" s="1"/>
  <c r="C42" i="1"/>
  <c r="D42" i="1" s="1"/>
  <c r="E42" i="1" s="1"/>
  <c r="E60" i="1" l="1"/>
  <c r="F60" i="1"/>
  <c r="F59" i="1"/>
  <c r="E59" i="1"/>
</calcChain>
</file>

<file path=xl/sharedStrings.xml><?xml version="1.0" encoding="utf-8"?>
<sst xmlns="http://schemas.openxmlformats.org/spreadsheetml/2006/main" count="423" uniqueCount="275">
  <si>
    <t>ZIM LINE 三月船期表</t>
  </si>
  <si>
    <t>注：因近期船期波动较大，截单时间以我司客服通知为准。如有任何疑问请垂询市场部 0574-27676559。</t>
  </si>
  <si>
    <r>
      <t>Zim Container Service Pacific (ZCP )外运船代，三期码头，七截二开</t>
    </r>
    <r>
      <rPr>
        <b/>
        <sz val="12"/>
        <color rgb="FFC00000"/>
        <rFont val="Tahoma"/>
        <family val="2"/>
      </rPr>
      <t>(近期船期波动大，截单时间如有变请以我司客服发的通知为准)</t>
    </r>
  </si>
  <si>
    <t>Feeder VSL/VOY</t>
    <phoneticPr fontId="0" type="noConversion"/>
  </si>
  <si>
    <t>NINGBO SI CUT OFF AMS/ACI PORT14:00 &amp; NO AMS/ACI PORT WHOLE DAY</t>
  </si>
  <si>
    <t>NINGBO  CY CLOSING</t>
  </si>
  <si>
    <t>ETD NINGBO</t>
  </si>
  <si>
    <t xml:space="preserve">KINGSTON </t>
  </si>
  <si>
    <t xml:space="preserve"> CHARLESTON</t>
  </si>
  <si>
    <t>SAVANNAH</t>
    <phoneticPr fontId="0" type="noConversion"/>
  </si>
  <si>
    <t>WILMINGTON</t>
  </si>
  <si>
    <t>JACKSONVILLE</t>
  </si>
  <si>
    <t>SANTA LINEA  V.17E (VGX,17E)</t>
  </si>
  <si>
    <t>TIANPING V.28E(VF1 28E)</t>
  </si>
  <si>
    <t>ZIM ROTTERDAM V.66E (ZTD 66E)</t>
  </si>
  <si>
    <t>TIANJIN V.43E(JTJ 43E)</t>
  </si>
  <si>
    <t>ZIM ANTWERP V.64E(ZAW 64E)</t>
  </si>
  <si>
    <r>
      <t>ZIM Big Apple (ZBA)</t>
    </r>
    <r>
      <rPr>
        <b/>
        <sz val="12"/>
        <color indexed="9"/>
        <rFont val="宋体"/>
        <family val="3"/>
        <charset val="134"/>
      </rPr>
      <t>外运船代，四期码头，</t>
    </r>
    <r>
      <rPr>
        <b/>
        <sz val="12"/>
        <color rgb="FFFFFFFF"/>
        <rFont val="宋体"/>
        <charset val="134"/>
      </rPr>
      <t>一截三</t>
    </r>
    <r>
      <rPr>
        <b/>
        <sz val="12"/>
        <color indexed="9"/>
        <rFont val="宋体"/>
        <family val="3"/>
        <charset val="134"/>
      </rPr>
      <t>开</t>
    </r>
    <r>
      <rPr>
        <b/>
        <sz val="12"/>
        <color rgb="FFC00000"/>
        <rFont val="Tahoma"/>
        <family val="2"/>
      </rPr>
      <t>(近期船期波动大，截单时间如有变请以我司客服发的通知为准)</t>
    </r>
  </si>
  <si>
    <t>NINGBO SI CUT OFF AMS/ACI PORT18:00</t>
  </si>
  <si>
    <t>NEW YORK</t>
  </si>
  <si>
    <t>NORFOLK</t>
  </si>
  <si>
    <t>BALTIMORE</t>
  </si>
  <si>
    <t>MAERSK YUKON V.208E(MY5 12E)</t>
  </si>
  <si>
    <t>BLANK</t>
  </si>
  <si>
    <t>GRETE MAERSK V.210E(GMK 19E)</t>
  </si>
  <si>
    <r>
      <t xml:space="preserve">Zim Med Pacific (ZP9) </t>
    </r>
    <r>
      <rPr>
        <b/>
        <sz val="12"/>
        <color theme="0"/>
        <rFont val="宋体"/>
        <family val="3"/>
        <charset val="134"/>
      </rPr>
      <t>外运船代，三期码头，</t>
    </r>
    <r>
      <rPr>
        <b/>
        <sz val="12"/>
        <color theme="0"/>
        <rFont val="宋体"/>
        <charset val="134"/>
      </rPr>
      <t>四</t>
    </r>
    <r>
      <rPr>
        <b/>
        <sz val="12"/>
        <color theme="0"/>
        <rFont val="宋体"/>
        <family val="3"/>
        <charset val="134"/>
      </rPr>
      <t>截六开</t>
    </r>
    <r>
      <rPr>
        <b/>
        <sz val="12"/>
        <color rgb="FFC00000"/>
        <rFont val="Tahoma"/>
        <family val="2"/>
      </rPr>
      <t>(近期船期波动大，截单时间如有变请以我司客服发的通知为准)</t>
    </r>
  </si>
  <si>
    <t>Feeder VSL/VOY</t>
  </si>
  <si>
    <t xml:space="preserve">NINGBO SI CUT OFF 17:00 </t>
  </si>
  <si>
    <t>NINGBO CY CLOSING</t>
  </si>
  <si>
    <t>VANCOUVER</t>
  </si>
  <si>
    <t>SEATTLE</t>
  </si>
  <si>
    <t>ALEXANDER BAY V.26N (QNR,26N)</t>
  </si>
  <si>
    <t>\</t>
  </si>
  <si>
    <t>IAN H  V.2N(IH5,2N)</t>
  </si>
  <si>
    <t>订舱前请先咨询销售</t>
  </si>
  <si>
    <t>SEADREAM V.7N (UE6,7N)</t>
  </si>
  <si>
    <t>ANNA MAERSK V.209N(AEK 20N)</t>
  </si>
  <si>
    <t>后续将在4月船期表中更新</t>
  </si>
  <si>
    <r>
      <t xml:space="preserve">ZIM Us Gulf Central China (ZGC) </t>
    </r>
    <r>
      <rPr>
        <b/>
        <sz val="12"/>
        <color rgb="FFFFFFFF"/>
        <rFont val="Microsoft YaHei UI"/>
        <family val="2"/>
      </rPr>
      <t>东南船代，</t>
    </r>
    <r>
      <rPr>
        <b/>
        <sz val="12"/>
        <color rgb="FFC00000"/>
        <rFont val="Microsoft YaHei UI"/>
        <family val="2"/>
      </rPr>
      <t>一截三开</t>
    </r>
    <r>
      <rPr>
        <b/>
        <sz val="12"/>
        <color rgb="FFFFFFFF"/>
        <rFont val="Microsoft YaHei UI"/>
        <family val="2"/>
      </rPr>
      <t>，四期码头</t>
    </r>
    <r>
      <rPr>
        <b/>
        <sz val="12"/>
        <color rgb="FFFFFFFF"/>
        <rFont val="Tahoma"/>
        <family val="2"/>
      </rPr>
      <t xml:space="preserve"> </t>
    </r>
    <r>
      <rPr>
        <b/>
        <sz val="12"/>
        <color rgb="FFFF0000"/>
        <rFont val="Tahoma"/>
        <family val="2"/>
      </rPr>
      <t>(</t>
    </r>
    <r>
      <rPr>
        <b/>
        <sz val="12"/>
        <color rgb="FFFF0000"/>
        <rFont val="Microsoft YaHei UI"/>
        <family val="2"/>
      </rPr>
      <t>近期船期波动大，截单时间如有变请以我司客服发的通知为准</t>
    </r>
    <r>
      <rPr>
        <b/>
        <sz val="12"/>
        <color rgb="FFFF0000"/>
        <rFont val="Tahoma"/>
        <family val="2"/>
      </rPr>
      <t>)</t>
    </r>
  </si>
  <si>
    <t>NINGBO CY CLOSING 20:00</t>
  </si>
  <si>
    <t>MOBILE</t>
  </si>
  <si>
    <t>HOUSTON</t>
  </si>
  <si>
    <t xml:space="preserve">New Orleans </t>
  </si>
  <si>
    <t>MIAMI</t>
  </si>
  <si>
    <t>MAERSK SUPERIOR V.209E(XEH 12E)</t>
  </si>
  <si>
    <t>MSC DAMLA V.FR210E(DA4 13E)</t>
  </si>
  <si>
    <t>CONTI MAKALU V.FR211E(YQQ 10E)</t>
  </si>
  <si>
    <t>MAERSK SEVILLE V.212E(VFY 18E)</t>
  </si>
  <si>
    <t>Zim Express 3 (ZX3) 兴港船代，三期码头，天截二开</t>
  </si>
  <si>
    <t xml:space="preserve">NINGBO SI CUT OFF 14:00 </t>
  </si>
  <si>
    <t>LOS ANGELES</t>
  </si>
  <si>
    <t>TBN</t>
  </si>
  <si>
    <r>
      <t xml:space="preserve">Asia South America East Coast (ASE) </t>
    </r>
    <r>
      <rPr>
        <b/>
        <sz val="12"/>
        <color theme="0"/>
        <rFont val="宋体"/>
        <family val="3"/>
        <charset val="134"/>
      </rPr>
      <t>兴港船代，四</t>
    </r>
    <r>
      <rPr>
        <b/>
        <sz val="12"/>
        <color theme="0"/>
        <rFont val="宋体"/>
        <charset val="134"/>
      </rPr>
      <t>期码头</t>
    </r>
    <r>
      <rPr>
        <b/>
        <sz val="12"/>
        <color theme="0"/>
        <rFont val="宋体"/>
        <family val="3"/>
        <charset val="134"/>
      </rPr>
      <t>，六截七开</t>
    </r>
  </si>
  <si>
    <t>ITAGUAI</t>
  </si>
  <si>
    <t>SANTOS</t>
  </si>
  <si>
    <t>ITAPOA</t>
  </si>
  <si>
    <t>BUENOS AIRES</t>
  </si>
  <si>
    <t>MONTEVIDEO</t>
  </si>
  <si>
    <t>PARANAGUA</t>
  </si>
  <si>
    <t>MAERSK LIMA V.209W(ML3,14W)</t>
  </si>
  <si>
    <t xml:space="preserve">MAERSK LAVRAS V.210W (LV5 11W) </t>
  </si>
  <si>
    <t>MAERSK LETICIA V.211W (TE6,16W)</t>
  </si>
  <si>
    <t>SAN FELIPE V.10W(YJO,10W)</t>
  </si>
  <si>
    <t>Sirius (ZAS) 外运船代，北三集司，四截六开</t>
  </si>
  <si>
    <t>Feeder VSL/VOY</t>
    <phoneticPr fontId="2" type="noConversion"/>
  </si>
  <si>
    <t>NINGBO SI CUT OFF 17:00</t>
    <phoneticPr fontId="2" type="noConversion"/>
  </si>
  <si>
    <t>PORT SAID</t>
  </si>
  <si>
    <t>HAIFA</t>
  </si>
  <si>
    <t>MAERSK HIDALGO V.208W (HR3,15W)</t>
  </si>
  <si>
    <t>MAERSK HONG KONG V.209W (VIW,14W)</t>
  </si>
  <si>
    <t>BALNK</t>
  </si>
  <si>
    <t>MAERSK HANOI V.210W(VJY,14W)</t>
  </si>
  <si>
    <t>MAERSK HOUSTON V.211W(HU4,14W)</t>
  </si>
  <si>
    <t>Spica (ZMS) 外运船代，四期码头，六截一开(周五中午12：00之前截单)</t>
  </si>
  <si>
    <t>NINGBO SI CUT OFF 12:00</t>
    <phoneticPr fontId="2" type="noConversion"/>
  </si>
  <si>
    <t>YARIMCA</t>
  </si>
  <si>
    <t>AMBARLI</t>
  </si>
  <si>
    <t>TEKIRDAG</t>
    <phoneticPr fontId="2" type="noConversion"/>
  </si>
  <si>
    <t>PIRAEUS</t>
    <phoneticPr fontId="2" type="noConversion"/>
  </si>
  <si>
    <t>MSC VIVIANA V.FT209W(VM4,9W)</t>
  </si>
  <si>
    <t>MSC REEF V.FT210W(RE3,9W)</t>
  </si>
  <si>
    <t>MSC INGY V.FT211W(MG7,8W)</t>
  </si>
  <si>
    <t>MSC MIRJAM V.FT212W(MJ6,10W)</t>
  </si>
  <si>
    <t>MSC OSCAR V.FT213W(MR8,10W)</t>
  </si>
  <si>
    <t>GSL LINE 三月船期表</t>
  </si>
  <si>
    <r>
      <t>FAR-EAST AFRICA EXPRESS LINE (FAX)  1</t>
    </r>
    <r>
      <rPr>
        <b/>
        <sz val="12"/>
        <color rgb="FFFFFFFF"/>
        <rFont val="DengXian"/>
        <family val="3"/>
        <charset val="134"/>
      </rPr>
      <t>截</t>
    </r>
    <r>
      <rPr>
        <b/>
        <sz val="12"/>
        <color rgb="FFFFFFFF"/>
        <rFont val="Tahoma"/>
        <family val="2"/>
      </rPr>
      <t>3</t>
    </r>
    <r>
      <rPr>
        <b/>
        <sz val="12"/>
        <color rgb="FFFFFFFF"/>
        <rFont val="DengXian"/>
        <family val="3"/>
        <charset val="134"/>
      </rPr>
      <t>开</t>
    </r>
    <r>
      <rPr>
        <b/>
        <sz val="12"/>
        <color rgb="FFFFFFFF"/>
        <rFont val="Tahoma"/>
        <family val="2"/>
      </rPr>
      <t xml:space="preserve">   </t>
    </r>
    <r>
      <rPr>
        <b/>
        <sz val="12"/>
        <color rgb="FFFFFFFF"/>
        <rFont val="SimSun"/>
        <family val="3"/>
        <charset val="134"/>
      </rPr>
      <t>兴港船代</t>
    </r>
    <r>
      <rPr>
        <b/>
        <sz val="12"/>
        <color rgb="FFFFFFFF"/>
        <rFont val="Tahoma"/>
        <family val="2"/>
      </rPr>
      <t xml:space="preserve">                                                                                                              </t>
    </r>
    <r>
      <rPr>
        <b/>
        <sz val="12"/>
        <color rgb="FFFFFFFF"/>
        <rFont val="Microsoft YaHei UI"/>
        <family val="2"/>
      </rPr>
      <t>普通出口箱（除海铁）全部由陆路集卡直进甬舟码头</t>
    </r>
  </si>
  <si>
    <t>NINGBO SI CUT OFF 17:00</t>
  </si>
  <si>
    <t>NINGBO  CY CLOSING</t>
  </si>
  <si>
    <t>APAPA</t>
  </si>
  <si>
    <t>TINCAN</t>
  </si>
  <si>
    <t>TEMA</t>
  </si>
  <si>
    <t>LOME</t>
  </si>
  <si>
    <t>YONGZHOU W2162N（支线）</t>
  </si>
  <si>
    <t>GIALOVA V.208W(IL5,208W)</t>
  </si>
  <si>
    <t>YONGZHOU W2163N（支线）</t>
  </si>
  <si>
    <t>ZIM PACIFIC V.209W(HP4,209W)</t>
  </si>
  <si>
    <t>YONGZHOU W2164N（支线）</t>
  </si>
  <si>
    <t>RHL CONCORDIA V.115W(ZZV,210W)</t>
  </si>
  <si>
    <t>YONGZHOU W2165N（支线）</t>
  </si>
  <si>
    <t>YONGZHOU W2166N（支线）</t>
  </si>
  <si>
    <t>SEASPAN KYOTO V.092W(UAW,212W)</t>
  </si>
  <si>
    <t>FAR-EAST AFRICA EXPRESS II LINE (FA2)   3截5开   兴港船代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 普通出口箱（除海铁）全部由陆路集卡直进甬舟码头　</t>
  </si>
  <si>
    <t>ONNE</t>
  </si>
  <si>
    <t>COTONOU</t>
  </si>
  <si>
    <t>ABIDIAN</t>
  </si>
  <si>
    <t>YONGZHOU C2209N（支线）</t>
  </si>
  <si>
    <t>YONGZHOU C2210N（支线）</t>
  </si>
  <si>
    <t>BAHAMAS V.130W (BM2,210W)</t>
  </si>
  <si>
    <t>YONGZHOU C2211N（支线）</t>
  </si>
  <si>
    <t>YONGZHOU C2212N（支线）</t>
  </si>
  <si>
    <t>STAMATIS B V.212W (TM5,212W)</t>
  </si>
  <si>
    <t>YONGZHOU C2213N（支线）</t>
  </si>
  <si>
    <t xml:space="preserve">FAR EAST TO SOUTH AFRICA EXPRESS (SA1) 北三集司  五截天开  东南船代 </t>
  </si>
  <si>
    <t>Feeder VSL/VOY</t>
    <phoneticPr fontId="1" type="noConversion"/>
  </si>
  <si>
    <t>NINGBO SI CUT OFF AMS PORT17:00</t>
  </si>
  <si>
    <t xml:space="preserve">DURBAN </t>
  </si>
  <si>
    <t>CAPE TOWN(VIA SINGAPORE)</t>
  </si>
  <si>
    <t xml:space="preserve">EVER DAINTY V.165W(DEV,11W) </t>
  </si>
  <si>
    <t>DOLPHIN II V.008W(QDL,863W)</t>
  </si>
  <si>
    <t>MOL EARNEST V.066W(EQK,16W)</t>
  </si>
  <si>
    <t xml:space="preserve">BROTONNE BRIDGE V.108W(YBG,58W) </t>
  </si>
  <si>
    <t>MOL EXPLORER V.051W(XP1,26W)</t>
  </si>
  <si>
    <t xml:space="preserve">China East Africa Express （CEA）甬舟码头 五截天开  东南船代 </t>
  </si>
  <si>
    <t>普通出口箱（除海铁）全部由陆路集卡直进甬舟码头</t>
  </si>
  <si>
    <t>Feeder VSL/VOY</t>
    <phoneticPr fontId="14" type="noConversion"/>
  </si>
  <si>
    <t>MOMBASA</t>
  </si>
  <si>
    <t>DAR ES SALAAM</t>
  </si>
  <si>
    <t>NORTHERN VALENCE V.207W(XBL,207W)</t>
  </si>
  <si>
    <t>PONTRESINA V.209W(NB1,209W)</t>
  </si>
  <si>
    <t>THORSTAR V.210W(TT3,210W)</t>
  </si>
  <si>
    <t>NYK CLARA V.211W (DKJ,211W)</t>
  </si>
  <si>
    <r>
      <t xml:space="preserve">CHINA INDIA EXPRESS IV </t>
    </r>
    <r>
      <rPr>
        <b/>
        <sz val="12"/>
        <color theme="2"/>
        <rFont val="Microsoft YaHei UI"/>
        <family val="2"/>
        <charset val="134"/>
      </rPr>
      <t>（</t>
    </r>
    <r>
      <rPr>
        <b/>
        <sz val="12"/>
        <color theme="2"/>
        <rFont val="Tahoma"/>
        <family val="2"/>
      </rPr>
      <t>CI4</t>
    </r>
    <r>
      <rPr>
        <b/>
        <sz val="12"/>
        <color theme="2"/>
        <rFont val="Microsoft YaHei UI"/>
        <family val="2"/>
        <charset val="134"/>
      </rPr>
      <t>）</t>
    </r>
    <r>
      <rPr>
        <b/>
        <sz val="12"/>
        <color theme="2"/>
        <rFont val="宋体"/>
        <family val="3"/>
        <charset val="134"/>
      </rPr>
      <t>远东码头</t>
    </r>
    <r>
      <rPr>
        <b/>
        <sz val="12"/>
        <color theme="2"/>
        <rFont val="Tahoma"/>
        <family val="2"/>
      </rPr>
      <t xml:space="preserve"> </t>
    </r>
    <r>
      <rPr>
        <b/>
        <sz val="12"/>
        <color theme="2"/>
        <rFont val="宋体"/>
        <family val="3"/>
        <charset val="134"/>
      </rPr>
      <t>五截天开</t>
    </r>
    <r>
      <rPr>
        <b/>
        <sz val="12"/>
        <color theme="2"/>
        <rFont val="Tahoma"/>
        <family val="2"/>
      </rPr>
      <t xml:space="preserve">  </t>
    </r>
    <r>
      <rPr>
        <b/>
        <sz val="12"/>
        <color theme="2"/>
        <rFont val="宋体"/>
        <family val="3"/>
        <charset val="134"/>
      </rPr>
      <t>兴港船代</t>
    </r>
  </si>
  <si>
    <t xml:space="preserve">NHAVA SHEVA </t>
  </si>
  <si>
    <t>MUNDRA</t>
  </si>
  <si>
    <t>MUHAMMAD BIN QASIM</t>
  </si>
  <si>
    <t>KARACHI(SAPT)</t>
  </si>
  <si>
    <t>APL OREGON V.0FF5DW1MA(UFC,50W)</t>
  </si>
  <si>
    <t>CMA CGM RABELAIS V. 0FF5HW1 (ZVW,7W)</t>
  </si>
  <si>
    <t>CMA CGM MAUPASSANT V. 0FF5JW1 (AG5,8W)</t>
  </si>
  <si>
    <t>NEW CHINA-INDIA-EXPRESS (NIX) 招商码头 六截一开 兴港船代</t>
  </si>
  <si>
    <t>PORT KELANG</t>
  </si>
  <si>
    <t>NHAVA SHEVA</t>
  </si>
  <si>
    <t>HAZIRA</t>
  </si>
  <si>
    <t>X-PRESS ODYSSEY V.22002W (ZWF,935W)</t>
  </si>
  <si>
    <t>KMTC DUBAI V.2202W (KM8,19W)</t>
  </si>
  <si>
    <t>TESSA V.02210W (VTZ,466W)</t>
  </si>
  <si>
    <t>ZIM VIRGINIA V.3W(VG6,3W)</t>
  </si>
  <si>
    <r>
      <t xml:space="preserve">GOLD STAR_GULF_EXPRESS  (GGX) </t>
    </r>
    <r>
      <rPr>
        <b/>
        <sz val="12"/>
        <color theme="0"/>
        <rFont val="宋体"/>
        <family val="3"/>
        <charset val="134"/>
      </rPr>
      <t>二期码头</t>
    </r>
    <r>
      <rPr>
        <b/>
        <sz val="12"/>
        <color theme="0"/>
        <rFont val="Tahoma"/>
        <family val="2"/>
      </rPr>
      <t xml:space="preserve">  四</t>
    </r>
    <r>
      <rPr>
        <b/>
        <sz val="12"/>
        <color theme="0"/>
        <rFont val="宋体"/>
        <family val="3"/>
        <charset val="134"/>
      </rPr>
      <t>截六开</t>
    </r>
    <r>
      <rPr>
        <b/>
        <sz val="12"/>
        <color theme="0"/>
        <rFont val="Tahoma"/>
        <family val="2"/>
      </rPr>
      <t xml:space="preserve">  </t>
    </r>
    <r>
      <rPr>
        <b/>
        <sz val="12"/>
        <color theme="0"/>
        <rFont val="宋体"/>
        <family val="3"/>
        <charset val="134"/>
      </rPr>
      <t>兴港船代</t>
    </r>
  </si>
  <si>
    <t>KHOR FAKKAN</t>
  </si>
  <si>
    <t>JEBEL ALI</t>
  </si>
  <si>
    <t>SOHAR</t>
  </si>
  <si>
    <t>按照港区</t>
  </si>
  <si>
    <t>21-Dec</t>
  </si>
  <si>
    <t>16-Dec</t>
  </si>
  <si>
    <t>19-Dec</t>
  </si>
  <si>
    <t>HAKATA SEOUL V.02108W(HQ3,22W)</t>
  </si>
  <si>
    <t>EMIRATES WASL V.2211W (EWL,35W)</t>
  </si>
  <si>
    <t>EMIRATES WAFA V. 2212W (EM5,25W)</t>
  </si>
  <si>
    <r>
      <t xml:space="preserve">China Australia Express (CAX)  </t>
    </r>
    <r>
      <rPr>
        <b/>
        <sz val="12"/>
        <color rgb="FFFFFFFF"/>
        <rFont val="Microsoft YaHei UI"/>
        <family val="2"/>
      </rPr>
      <t>三期码头</t>
    </r>
    <r>
      <rPr>
        <b/>
        <sz val="12"/>
        <color rgb="FFFFFFFF"/>
        <rFont val="Tahoma"/>
        <family val="2"/>
      </rPr>
      <t xml:space="preserve">   </t>
    </r>
    <r>
      <rPr>
        <b/>
        <sz val="12"/>
        <color rgb="FFFFFFFF"/>
        <rFont val="Microsoft YaHei UI"/>
        <family val="2"/>
      </rPr>
      <t>外运船代</t>
    </r>
  </si>
  <si>
    <t>NINGBO SI CUT OFF 17：00</t>
  </si>
  <si>
    <t>SYDNEY</t>
  </si>
  <si>
    <t>MELBOURNE</t>
  </si>
  <si>
    <t>BRISBANE</t>
  </si>
  <si>
    <t>DELOS WAVE V.128S (UGJ,128S)</t>
  </si>
  <si>
    <t>CAPE CITIUS V.9S(CI5,9S)</t>
  </si>
  <si>
    <t>NEW JERSEY TRADER V.16S(NJ1,16S)</t>
  </si>
  <si>
    <r>
      <t>North China Australia Express (C3A)     </t>
    </r>
    <r>
      <rPr>
        <b/>
        <sz val="14"/>
        <color theme="0"/>
        <rFont val="DengXian"/>
      </rPr>
      <t>三期码头</t>
    </r>
    <r>
      <rPr>
        <b/>
        <sz val="14"/>
        <color theme="0"/>
        <rFont val="Calibri"/>
        <family val="2"/>
      </rPr>
      <t xml:space="preserve">   </t>
    </r>
    <r>
      <rPr>
        <b/>
        <sz val="14"/>
        <color theme="0"/>
        <rFont val="DengXian"/>
      </rPr>
      <t>外运船代</t>
    </r>
    <r>
      <rPr>
        <b/>
        <sz val="14"/>
        <color theme="0"/>
        <rFont val="Calibri"/>
        <family val="2"/>
      </rPr>
      <t xml:space="preserve"> </t>
    </r>
  </si>
  <si>
    <t>NINGBO SI CUT OFF  17:00</t>
  </si>
  <si>
    <t xml:space="preserve">NINGBO CY CLOSING </t>
  </si>
  <si>
    <t>BRIGHT V.55S (BZ1,55S)</t>
  </si>
  <si>
    <t>码头动态</t>
  </si>
  <si>
    <t>AS CAROLINA V.12S (CA4,12S)</t>
  </si>
  <si>
    <r>
      <t>*BRIGHT</t>
    </r>
    <r>
      <rPr>
        <b/>
        <sz val="12"/>
        <color theme="8" tint="-0.499984740745262"/>
        <rFont val="Microsoft YaHei UI"/>
        <family val="2"/>
      </rPr>
      <t>导</t>
    </r>
    <r>
      <rPr>
        <b/>
        <sz val="12"/>
        <color theme="8" tint="-0.499984740745262"/>
        <rFont val="Tahoma"/>
        <family val="2"/>
      </rPr>
      <t>EDI/ESI</t>
    </r>
    <r>
      <rPr>
        <b/>
        <sz val="12"/>
        <color theme="8" tint="-0.499984740745262"/>
        <rFont val="Microsoft YaHei UI"/>
        <family val="2"/>
      </rPr>
      <t>用</t>
    </r>
    <r>
      <rPr>
        <b/>
        <sz val="12"/>
        <color theme="8" tint="-0.499984740745262"/>
        <rFont val="Tahoma"/>
        <family val="2"/>
      </rPr>
      <t xml:space="preserve"> BRIGHT, </t>
    </r>
    <r>
      <rPr>
        <b/>
        <sz val="12"/>
        <color theme="8" tint="-0.499984740745262"/>
        <rFont val="Microsoft YaHei UI"/>
        <family val="2"/>
      </rPr>
      <t>进港预录报关用</t>
    </r>
    <r>
      <rPr>
        <b/>
        <sz val="12"/>
        <color theme="8" tint="-0.499984740745262"/>
        <rFont val="Tahoma"/>
        <family val="2"/>
      </rPr>
      <t>BRIGHT1</t>
    </r>
  </si>
  <si>
    <r>
      <t xml:space="preserve">CHINA_INDONESIA_SERVICE (CTI) </t>
    </r>
    <r>
      <rPr>
        <b/>
        <sz val="12"/>
        <color theme="0"/>
        <rFont val="宋体"/>
        <charset val="134"/>
      </rPr>
      <t>三期码头</t>
    </r>
    <r>
      <rPr>
        <b/>
        <sz val="12"/>
        <color theme="0"/>
        <rFont val="Tahoma"/>
        <family val="2"/>
      </rPr>
      <t xml:space="preserve">  </t>
    </r>
    <r>
      <rPr>
        <b/>
        <sz val="12"/>
        <color theme="0"/>
        <rFont val="宋体"/>
        <family val="3"/>
        <charset val="134"/>
      </rPr>
      <t>三截五开</t>
    </r>
    <r>
      <rPr>
        <b/>
        <sz val="12"/>
        <color theme="0"/>
        <rFont val="Tahoma"/>
        <family val="2"/>
      </rPr>
      <t xml:space="preserve">  </t>
    </r>
    <r>
      <rPr>
        <b/>
        <sz val="12"/>
        <color theme="0"/>
        <rFont val="宋体"/>
        <family val="3"/>
        <charset val="134"/>
      </rPr>
      <t>东南船代</t>
    </r>
  </si>
  <si>
    <t>NINGBO SI CUT OFF 17:30</t>
  </si>
  <si>
    <t>JAKARTA</t>
  </si>
  <si>
    <t xml:space="preserve">SURABAYA </t>
  </si>
  <si>
    <t>DAVAO</t>
  </si>
  <si>
    <t>GSL ROSSI V.24S(BR4,24S)</t>
  </si>
  <si>
    <t>COSCO HAIFA V. 091S  (CH1,13S)</t>
  </si>
  <si>
    <t>HYUNDAI VOYAGER V.0119S   (VHD,97S)</t>
  </si>
  <si>
    <t>YM CREDIBILITY V.046S (YD4,25S)</t>
  </si>
  <si>
    <t>GSL ROSSI V.25S(BR4,25S)</t>
  </si>
  <si>
    <r>
      <t>China West India Express (CWX)</t>
    </r>
    <r>
      <rPr>
        <b/>
        <sz val="12"/>
        <color rgb="FFFF0000"/>
        <rFont val="Tahoma"/>
        <family val="2"/>
      </rPr>
      <t>大榭招商码头</t>
    </r>
    <r>
      <rPr>
        <b/>
        <sz val="12"/>
        <color theme="0"/>
        <rFont val="Tahoma"/>
        <family val="2"/>
      </rPr>
      <t xml:space="preserve"> ，一截三开，外运船代</t>
    </r>
  </si>
  <si>
    <t>PORT KLANG(NORTH)</t>
  </si>
  <si>
    <t>KARACHI(PICT)</t>
  </si>
  <si>
    <t>CELSIUS NAPLES V.2202W(OB5,6W)</t>
  </si>
  <si>
    <t>TS NINGBO V.22002W (KJL,823W)</t>
  </si>
  <si>
    <t>CALIFORNIA TRADER V.22002W (CZ2,23W)</t>
  </si>
  <si>
    <t>KOTA MEGAH V.0135W(KM3,7W)</t>
  </si>
  <si>
    <t>GSL VALERIE V.15W(GV2,15W)</t>
  </si>
  <si>
    <t>25-Mar</t>
  </si>
  <si>
    <t>CHINA VIETNAM EXPRESS LINE (CVX) 三期码头 七截一开 兴港船代</t>
  </si>
  <si>
    <t>HO CHI MINH CITY</t>
  </si>
  <si>
    <t>LAEM CHABANG</t>
  </si>
  <si>
    <t>YM CERTAINTY V.022S (YA4,20S)</t>
  </si>
  <si>
    <r>
      <t>DIAMANTIS P</t>
    </r>
    <r>
      <rPr>
        <b/>
        <sz val="12"/>
        <color rgb="FF002060"/>
        <rFont val="Arial"/>
        <family val="2"/>
      </rPr>
      <t xml:space="preserve">. </t>
    </r>
    <r>
      <rPr>
        <sz val="12"/>
        <color rgb="FF002060"/>
        <rFont val="Arial"/>
        <family val="2"/>
      </rPr>
      <t xml:space="preserve"> V.28S（DZP,28S)</t>
    </r>
  </si>
  <si>
    <t>BUXMELODY V.172S(BWX,61S)</t>
  </si>
  <si>
    <t>YM CERTAINTY V.023S (YA4,21S)</t>
  </si>
  <si>
    <t>China Philippines Line (CPX) 大榭码头  七截一开  外运船代</t>
  </si>
  <si>
    <t xml:space="preserve">NINGBO SI CUT OFF </t>
  </si>
  <si>
    <t>MANILA NORTH PORT</t>
  </si>
  <si>
    <t>MANILA SOUTH PORT</t>
  </si>
  <si>
    <t>待定（等后续通知）</t>
  </si>
  <si>
    <t>Russia Star Service(RUS)   甬舟码头 兴港船代     普通出口箱（除海铁）全部由陆路集卡直进甬舟码</t>
  </si>
  <si>
    <t>NINGBO SI CUT OFF  17:00</t>
  </si>
  <si>
    <t>VLADIVOSTOK</t>
  </si>
  <si>
    <t>CHINA_INDIA_EXPRESS_I（CI1）四期 三截五开  东南船代</t>
  </si>
  <si>
    <t>PIPAVAV</t>
  </si>
  <si>
    <t>KARACHI PORT(SAPT)</t>
  </si>
  <si>
    <t>XIN SHANGHAI V.134W (XNX,104W)</t>
  </si>
  <si>
    <t>21-Feb 10点</t>
  </si>
  <si>
    <t>COSCO THAILAND V.084W (ODJ,27W)</t>
  </si>
  <si>
    <t>船东及代理</t>
  </si>
  <si>
    <t>船名</t>
  </si>
  <si>
    <t>航次</t>
  </si>
  <si>
    <t>VSL CODE</t>
  </si>
  <si>
    <t>ETD</t>
  </si>
  <si>
    <t>福州码头</t>
  </si>
  <si>
    <t>操作时间</t>
  </si>
  <si>
    <t>福州-宁波
船代：中外运福州</t>
  </si>
  <si>
    <t>XINOU15</t>
  </si>
  <si>
    <t>22509N</t>
  </si>
  <si>
    <t>OX2/184N</t>
  </si>
  <si>
    <t>2022-03-07</t>
  </si>
  <si>
    <t>/周一</t>
  </si>
  <si>
    <t>海盈</t>
  </si>
  <si>
    <t>截关时间：
周五18:00  
截进重时间：
周五12:00
截VGM时间：周五18：00</t>
  </si>
  <si>
    <t>22510N</t>
  </si>
  <si>
    <t>OX2/188N</t>
  </si>
  <si>
    <t>2022-03-14</t>
  </si>
  <si>
    <t>22511N</t>
  </si>
  <si>
    <t>2022-03-21</t>
  </si>
  <si>
    <t>22512N</t>
  </si>
  <si>
    <t>2022-03-28</t>
  </si>
  <si>
    <t>XINYONGCHANG17</t>
  </si>
  <si>
    <t>OG3/369N</t>
  </si>
  <si>
    <t>江阴</t>
  </si>
  <si>
    <t>OG3/373N</t>
  </si>
  <si>
    <t>OG3/377N</t>
  </si>
  <si>
    <t>OG3/381N</t>
  </si>
  <si>
    <t>22513N</t>
  </si>
  <si>
    <t>OG3/385N</t>
  </si>
  <si>
    <t>XINMINGZHOU80</t>
  </si>
  <si>
    <t>UX2/404N</t>
  </si>
  <si>
    <t>UX2/408N</t>
  </si>
  <si>
    <t>UX2/412N</t>
  </si>
  <si>
    <t>UX2/416N</t>
  </si>
  <si>
    <t>UX2/420N</t>
  </si>
  <si>
    <t>订舱注意事项：</t>
  </si>
  <si>
    <t>1.二程船期表详见工作表2/3，福州至宁波中转由于码头操作时间需要，烦请至少预留4-5天，ZMS/ZAS周末班由于跨周末原因，中转时间+7天，谢谢。</t>
  </si>
  <si>
    <t>2.二程船期表可在ZIM 网站下载，网址：https://www.zimchina.com/za-cn/global-network/asia-oceania/china/china-schedules</t>
  </si>
  <si>
    <t>3. 订舱时，烦请提供完整订舱客户及合约号。</t>
  </si>
  <si>
    <t>4. VGM需同时在嘉航订舱时一并提供。如嘉航无法提交，请在ZIM网站上提交并发送，网址： https://www.zimchina.com/za-cn/tools/solas-vgm。</t>
  </si>
  <si>
    <t>5. VGM注意事项：货物排载及提单均未在嘉航网站提交，烦请在船代网站提交VGM的同时，在ZIM网站提交VGM: https://www.zimchina.com/za-cn/tools/solas-vgm， 谢谢。</t>
  </si>
  <si>
    <t xml:space="preserve">6.接宁波码头通知，根据交通部关于VGM的规定，从2021年6月份开始凡托运人提供的验证重量与实际重量的误差超过5%或1吨的将会受到海事部门1000元以上3万元以下罚款。
</t>
  </si>
  <si>
    <t xml:space="preserve">因此6月份开始不符合规定的箱子宁波码头将一律做退关处理，烦请在提交VGM的时候请保证VGM数据的准确性，谢谢。
</t>
  </si>
  <si>
    <t>2022-03-03</t>
  </si>
  <si>
    <t>2022-03-10</t>
  </si>
  <si>
    <t>2022-03-05</t>
  </si>
  <si>
    <t>2022-03-12</t>
  </si>
  <si>
    <t>2022-03-19</t>
  </si>
  <si>
    <t>2022-03-26</t>
  </si>
  <si>
    <t>2022-04-02</t>
  </si>
  <si>
    <t>/周四</t>
  </si>
  <si>
    <t>/周六</t>
  </si>
  <si>
    <t>截关时间：
周五12:00  
截进重时间：
周四24:00
截VGM时间：周四18：00</t>
  </si>
  <si>
    <t>2022-03-16</t>
  </si>
  <si>
    <t>2022-03-23</t>
  </si>
  <si>
    <t>2022-03-30</t>
  </si>
  <si>
    <t>/周三</t>
  </si>
  <si>
    <t>截关时间：
周二12:00  
截进重时间：周一24:00
截VGM时间：周一18：00</t>
  </si>
  <si>
    <t>OUX/203N</t>
  </si>
  <si>
    <t>OUX/207N</t>
  </si>
  <si>
    <t>XINOU17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</si>
</sst>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m/d"/>
    <numFmt numFmtId="165" formatCode="[$-409]d\-mmm;@"/>
    <numFmt numFmtId="166" formatCode="0000"/>
  </numFmts>
  <fonts count="80">
    <font>
      <sz val="11"/>
      <color theme="1"/>
      <name val="Calibri"/>
      <family val="2"/>
      <scheme val="minor"/>
    </font>
    <font>
      <b/>
      <sz val="9"/>
      <color indexed="9"/>
      <name val="Tahoma"/>
      <family val="2"/>
    </font>
    <font>
      <b/>
      <sz val="12"/>
      <color indexed="9"/>
      <name val="Tahoma"/>
      <family val="2"/>
    </font>
    <font>
      <b/>
      <sz val="12"/>
      <color rgb="FF212B60"/>
      <name val="Tahoma"/>
      <family val="2"/>
    </font>
    <font>
      <sz val="12"/>
      <color rgb="FF002060"/>
      <name val="Tahoma"/>
      <family val="2"/>
    </font>
    <font>
      <sz val="9"/>
      <color rgb="FF212B60"/>
      <name val="Calibri Light"/>
      <family val="2"/>
      <scheme val="major"/>
    </font>
    <font>
      <sz val="12"/>
      <color rgb="FF212B60"/>
      <name val="Tahoma"/>
      <family val="2"/>
    </font>
    <font>
      <b/>
      <sz val="12"/>
      <color theme="0"/>
      <name val="Tahoma"/>
      <family val="2"/>
    </font>
    <font>
      <b/>
      <sz val="12"/>
      <color indexed="9"/>
      <name val="宋体"/>
      <family val="3"/>
      <charset val="134"/>
    </font>
    <font>
      <b/>
      <sz val="12"/>
      <color theme="0"/>
      <name val="宋体"/>
      <family val="3"/>
      <charset val="134"/>
    </font>
    <font>
      <b/>
      <sz val="12"/>
      <color theme="0"/>
      <name val="宋体"/>
      <charset val="134"/>
    </font>
    <font>
      <b/>
      <sz val="12"/>
      <color rgb="FFC00000"/>
      <name val="Tahoma"/>
      <family val="2"/>
    </font>
    <font>
      <sz val="12"/>
      <color theme="8" tint="-0.499984740745262"/>
      <name val="Tahoma"/>
      <family val="2"/>
    </font>
    <font>
      <sz val="9"/>
      <color rgb="FF212B60"/>
      <name val="Tahoma"/>
      <family val="2"/>
    </font>
    <font>
      <sz val="9"/>
      <name val="Calibri"/>
      <family val="3"/>
      <charset val="134"/>
      <scheme val="minor"/>
    </font>
    <font>
      <b/>
      <sz val="16"/>
      <color theme="1"/>
      <name val="Calibri"/>
      <family val="2"/>
      <scheme val="minor"/>
    </font>
    <font>
      <b/>
      <sz val="16"/>
      <color rgb="FF212B60"/>
      <name val="Tahoma"/>
      <family val="2"/>
    </font>
    <font>
      <b/>
      <sz val="28"/>
      <color theme="0"/>
      <name val="Calibri"/>
      <family val="2"/>
      <scheme val="minor"/>
    </font>
    <font>
      <b/>
      <sz val="12"/>
      <color rgb="FFFFFFFF"/>
      <name val="Tahoma"/>
      <family val="2"/>
    </font>
    <font>
      <b/>
      <sz val="12"/>
      <color rgb="FFFFFFFF"/>
      <name val="Microsoft YaHei UI"/>
      <family val="2"/>
    </font>
    <font>
      <b/>
      <sz val="12"/>
      <color rgb="FFC00000"/>
      <name val="Microsoft YaHei UI"/>
      <family val="2"/>
    </font>
    <font>
      <b/>
      <sz val="12"/>
      <color rgb="FFFF0000"/>
      <name val="Tahoma"/>
      <family val="2"/>
    </font>
    <font>
      <b/>
      <sz val="12"/>
      <color rgb="FFFF0000"/>
      <name val="Microsoft YaHei UI"/>
      <family val="2"/>
    </font>
    <font>
      <b/>
      <sz val="12"/>
      <color theme="0"/>
      <name val="Calibri"/>
      <family val="2"/>
      <scheme val="minor"/>
    </font>
    <font>
      <sz val="12"/>
      <color rgb="FF002060"/>
      <name val="宋体"/>
      <family val="3"/>
      <charset val="134"/>
    </font>
    <font>
      <b/>
      <sz val="12"/>
      <color rgb="FFFFFFFF"/>
      <name val="宋体"/>
      <charset val="134"/>
    </font>
    <font>
      <sz val="12"/>
      <color rgb="FF002060"/>
      <name val="SimSun"/>
    </font>
    <font>
      <sz val="12"/>
      <color rgb="FF203764"/>
      <name val="Tahoma"/>
      <family val="2"/>
    </font>
    <font>
      <b/>
      <sz val="12"/>
      <color rgb="FF203764"/>
      <name val="Tahoma"/>
      <family val="2"/>
    </font>
    <font>
      <b/>
      <sz val="12"/>
      <color theme="8" tint="-0.499984740745262"/>
      <name val="Tahoma"/>
      <family val="2"/>
    </font>
    <font>
      <b/>
      <sz val="12"/>
      <color rgb="FFFFFFFF"/>
      <name val="DengXian"/>
      <family val="3"/>
      <charset val="134"/>
    </font>
    <font>
      <b/>
      <sz val="12"/>
      <color rgb="FFFFFFFF"/>
      <name val="SimSun"/>
      <family val="3"/>
      <charset val="134"/>
    </font>
    <font>
      <b/>
      <sz val="12"/>
      <color rgb="FF000000"/>
      <name val="Tahoma"/>
      <family val="2"/>
    </font>
    <font>
      <b/>
      <sz val="12"/>
      <color rgb="FFFFFFFF"/>
      <name val="Tahoma"/>
      <family val="2"/>
      <charset val="1"/>
    </font>
    <font>
      <b/>
      <sz val="12"/>
      <color theme="2"/>
      <name val="Tahoma"/>
      <family val="2"/>
    </font>
    <font>
      <b/>
      <sz val="12"/>
      <color theme="2"/>
      <name val="Microsoft YaHei UI"/>
      <family val="2"/>
      <charset val="134"/>
    </font>
    <font>
      <b/>
      <sz val="12"/>
      <color theme="2"/>
      <name val="宋体"/>
      <family val="3"/>
      <charset val="134"/>
    </font>
    <font>
      <sz val="12"/>
      <color rgb="FFFF0000"/>
      <name val="Tahoma"/>
      <family val="2"/>
    </font>
    <font>
      <b/>
      <sz val="11"/>
      <color rgb="FF2C3C73"/>
      <name val="Arial"/>
      <family val="2"/>
    </font>
    <font>
      <sz val="12"/>
      <name val="Tahoma"/>
      <family val="2"/>
    </font>
    <font>
      <sz val="12"/>
      <color theme="8" tint="-0.499984740745262"/>
      <name val="Microsoft YaHei UI"/>
      <family val="2"/>
    </font>
    <font>
      <sz val="12"/>
      <color rgb="FF000000"/>
      <name val="Tahoma"/>
      <family val="2"/>
    </font>
    <font>
      <b/>
      <sz val="16"/>
      <color rgb="FF212B60"/>
      <name val="Calibri"/>
      <family val="2"/>
    </font>
    <font>
      <sz val="12"/>
      <color theme="8" tint="-0.499984740745262"/>
      <name val="Arial"/>
      <family val="2"/>
    </font>
    <font>
      <b/>
      <sz val="12"/>
      <color rgb="FF002060"/>
      <name val="Tahoma"/>
      <family val="2"/>
    </font>
    <font>
      <sz val="12"/>
      <name val="Times New Roman"/>
      <family val="1"/>
    </font>
    <font>
      <sz val="10"/>
      <color rgb="FF212B60"/>
      <name val="Times New Roman"/>
      <family val="1"/>
      <charset val="1"/>
    </font>
    <font>
      <sz val="12"/>
      <color rgb="FF002060"/>
      <name val="Arial"/>
      <family val="2"/>
    </font>
    <font>
      <b/>
      <sz val="12"/>
      <color theme="0"/>
      <name val="Tahoma"/>
      <family val="2"/>
      <charset val="1"/>
    </font>
    <font>
      <sz val="12"/>
      <color theme="1"/>
      <name val="Tahoma"/>
      <family val="2"/>
    </font>
    <font>
      <b/>
      <sz val="14"/>
      <color theme="0"/>
      <name val="Calibri"/>
      <family val="2"/>
    </font>
    <font>
      <b/>
      <sz val="14"/>
      <color theme="0"/>
      <name val="DengXian"/>
    </font>
    <font>
      <b/>
      <sz val="14"/>
      <color theme="8" tint="-0.499984740745262"/>
      <name val="Calibri"/>
      <family val="2"/>
    </font>
    <font>
      <sz val="14"/>
      <color theme="8" tint="-0.499984740745262"/>
      <name val="Calibri"/>
      <family val="2"/>
    </font>
    <font>
      <sz val="14"/>
      <color theme="8" tint="-0.499984740745262"/>
      <name val="DengXian"/>
    </font>
    <font>
      <sz val="10.5"/>
      <color theme="8" tint="-0.499984740745262"/>
      <name val="DengXian"/>
    </font>
    <font>
      <b/>
      <sz val="12"/>
      <color theme="8" tint="-0.499984740745262"/>
      <name val="Microsoft YaHei UI"/>
      <family val="2"/>
    </font>
    <font>
      <b/>
      <sz val="12"/>
      <color rgb="FF002060"/>
      <name val="Arial"/>
      <family val="2"/>
    </font>
    <font>
      <sz val="12"/>
      <color rgb="FFC00000"/>
      <name val="Tahoma"/>
      <family val="2"/>
    </font>
    <font>
      <sz val="12"/>
      <color rgb="FF002060"/>
      <name val="Tahoma"/>
      <family val="2"/>
    </font>
    <font>
      <sz val="12"/>
      <color rgb="FFFF0000"/>
      <name val="Arial"/>
      <family val="2"/>
    </font>
    <font>
      <sz val="12"/>
      <name val="宋体"/>
      <family val="3"/>
      <charset val="134"/>
    </font>
    <font>
      <sz val="10"/>
      <name val="Calibri"/>
      <family val="3"/>
      <charset val="134"/>
      <scheme val="minor"/>
    </font>
    <font>
      <b/>
      <sz val="10"/>
      <name val="Calibri"/>
      <family val="2"/>
      <scheme val="minor"/>
    </font>
    <font>
      <sz val="9"/>
      <name val="Tahoma"/>
      <family val="2"/>
    </font>
    <font>
      <sz val="10"/>
      <name val="Calibri"/>
      <family val="2"/>
      <scheme val="minor"/>
    </font>
    <font>
      <sz val="9"/>
      <color rgb="FF212B60"/>
      <name val="宋体"/>
      <family val="3"/>
      <charset val="134"/>
    </font>
    <font>
      <sz val="10"/>
      <name val="Arial"/>
      <family val="2"/>
    </font>
    <font>
      <sz val="9"/>
      <name val="Tahoma"/>
      <family val="2"/>
      <charset val="134"/>
    </font>
    <font>
      <sz val="10"/>
      <name val="Calibri Light"/>
      <family val="2"/>
    </font>
    <font>
      <sz val="11"/>
      <color theme="0"/>
      <name val="Calibri"/>
      <family val="2"/>
      <scheme val="minor"/>
    </font>
    <font>
      <sz val="11"/>
      <color rgb="FF212B60"/>
      <name val="宋体"/>
      <family val="3"/>
      <charset val="134"/>
    </font>
    <font>
      <sz val="11"/>
      <color rgb="FF002060"/>
      <name val="Tahoma"/>
      <family val="2"/>
    </font>
    <font>
      <sz val="9"/>
      <color rgb="FF002060"/>
      <name val="Tahoma"/>
      <family val="2"/>
    </font>
    <font>
      <sz val="11"/>
      <color rgb="FF212B60"/>
      <name val="Tahoma"/>
      <family val="2"/>
    </font>
    <font>
      <sz val="10"/>
      <color rgb="FFFF0000"/>
      <name val="Calibri"/>
      <family val="3"/>
      <charset val="134"/>
      <scheme val="minor"/>
    </font>
    <font>
      <b/>
      <sz val="10"/>
      <color rgb="FFFF0000"/>
      <name val="Calibri"/>
      <family val="3"/>
      <charset val="134"/>
      <scheme val="minor"/>
    </font>
    <font>
      <sz val="9"/>
      <color rgb="FFFF0000"/>
      <name val="Tahoma"/>
      <family val="2"/>
    </font>
    <font>
      <sz val="10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212B6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212B6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/>
        <bgColor indexed="64"/>
      </patternFill>
    </fill>
  </fills>
  <borders count="161">
    <border>
      <left/>
      <right/>
      <top/>
      <bottom/>
      <diagonal/>
    </border>
    <border>
      <left style="thin">
        <color rgb="FF212B60"/>
      </left>
      <right style="thin">
        <color rgb="FF212B60"/>
      </right>
      <top style="thin">
        <color rgb="FF212B60"/>
      </top>
      <bottom style="thin">
        <color rgb="FF212B60"/>
      </bottom>
      <diagonal/>
    </border>
    <border>
      <left style="thin">
        <color rgb="FF212B60"/>
      </left>
      <right style="thin">
        <color rgb="FF212B60"/>
      </right>
      <top style="thin">
        <color rgb="FF212B6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212B60"/>
      </left>
      <right/>
      <top style="medium">
        <color rgb="FF212B60"/>
      </top>
      <bottom/>
      <diagonal/>
    </border>
    <border>
      <left/>
      <right/>
      <top style="medium">
        <color rgb="FF212B60"/>
      </top>
      <bottom/>
      <diagonal/>
    </border>
    <border>
      <left/>
      <right style="medium">
        <color rgb="FF212B60"/>
      </right>
      <top style="medium">
        <color rgb="FF212B60"/>
      </top>
      <bottom/>
      <diagonal/>
    </border>
    <border>
      <left/>
      <right style="medium">
        <color indexed="64"/>
      </right>
      <top style="medium">
        <color rgb="FF212B6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rgb="FF212B60"/>
      </bottom>
      <diagonal/>
    </border>
    <border>
      <left/>
      <right/>
      <top style="medium">
        <color indexed="64"/>
      </top>
      <bottom style="thin">
        <color rgb="FF212B60"/>
      </bottom>
      <diagonal/>
    </border>
    <border>
      <left/>
      <right style="medium">
        <color indexed="64"/>
      </right>
      <top style="medium">
        <color indexed="64"/>
      </top>
      <bottom style="thin">
        <color rgb="FF212B60"/>
      </bottom>
      <diagonal/>
    </border>
    <border>
      <left style="medium">
        <color indexed="64"/>
      </left>
      <right style="thin">
        <color rgb="FF212B60"/>
      </right>
      <top style="thin">
        <color rgb="FF212B60"/>
      </top>
      <bottom/>
      <diagonal/>
    </border>
    <border>
      <left style="thin">
        <color rgb="FF212B60"/>
      </left>
      <right style="medium">
        <color indexed="64"/>
      </right>
      <top style="thin">
        <color rgb="FF212B6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212B60"/>
      </left>
      <right style="medium">
        <color indexed="64"/>
      </right>
      <top style="medium">
        <color indexed="64"/>
      </top>
      <bottom/>
      <diagonal/>
    </border>
    <border>
      <left style="thin">
        <color rgb="FF212B60"/>
      </left>
      <right style="thin">
        <color rgb="FF212B60"/>
      </right>
      <top style="medium">
        <color rgb="FF212B60"/>
      </top>
      <bottom style="thin">
        <color rgb="FF212B60"/>
      </bottom>
      <diagonal/>
    </border>
    <border>
      <left style="thin">
        <color rgb="FF212B60"/>
      </left>
      <right style="medium">
        <color rgb="FF212B60"/>
      </right>
      <top style="medium">
        <color rgb="FF212B60"/>
      </top>
      <bottom style="thin">
        <color rgb="FF212B6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212B60"/>
      </right>
      <top style="thin">
        <color rgb="FF212B60"/>
      </top>
      <bottom style="thin">
        <color rgb="FF212B6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212B60"/>
      </left>
      <right style="thin">
        <color rgb="FF212B60"/>
      </right>
      <top style="medium">
        <color rgb="FF212B6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212B60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rgb="FF212B60"/>
      </right>
      <top style="medium">
        <color indexed="64"/>
      </top>
      <bottom/>
      <diagonal/>
    </border>
    <border>
      <left style="thin">
        <color rgb="FF212B60"/>
      </left>
      <right style="thin">
        <color rgb="FF212B60"/>
      </right>
      <top style="medium">
        <color indexed="64"/>
      </top>
      <bottom/>
      <diagonal/>
    </border>
    <border>
      <left style="thin">
        <color rgb="FF212B6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rgb="FF212B60"/>
      </top>
      <bottom/>
      <diagonal/>
    </border>
    <border>
      <left/>
      <right style="thin">
        <color rgb="FF212B60"/>
      </right>
      <top style="thin">
        <color rgb="FF212B60"/>
      </top>
      <bottom/>
      <diagonal/>
    </border>
    <border>
      <left style="thin">
        <color rgb="FF212B60"/>
      </left>
      <right style="medium">
        <color rgb="FF212B60"/>
      </right>
      <top style="thin">
        <color rgb="FF212B60"/>
      </top>
      <bottom/>
      <diagonal/>
    </border>
    <border>
      <left/>
      <right style="thin">
        <color rgb="FF212B60"/>
      </right>
      <top style="medium">
        <color indexed="64"/>
      </top>
      <bottom style="thin">
        <color rgb="FF212B60"/>
      </bottom>
      <diagonal/>
    </border>
    <border>
      <left style="thin">
        <color rgb="FF212B60"/>
      </left>
      <right style="thin">
        <color rgb="FF212B60"/>
      </right>
      <top style="medium">
        <color indexed="64"/>
      </top>
      <bottom style="thin">
        <color rgb="FF212B60"/>
      </bottom>
      <diagonal/>
    </border>
    <border>
      <left style="thin">
        <color rgb="FF212B60"/>
      </left>
      <right style="medium">
        <color indexed="64"/>
      </right>
      <top style="medium">
        <color indexed="64"/>
      </top>
      <bottom style="thin">
        <color rgb="FF212B60"/>
      </bottom>
      <diagonal/>
    </border>
    <border>
      <left style="thin">
        <color rgb="FF212B60"/>
      </left>
      <right style="medium">
        <color indexed="64"/>
      </right>
      <top style="thin">
        <color rgb="FF212B60"/>
      </top>
      <bottom style="thin">
        <color rgb="FF212B60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212B60"/>
      </right>
      <top/>
      <bottom style="thin">
        <color rgb="FF212B60"/>
      </bottom>
      <diagonal/>
    </border>
    <border>
      <left/>
      <right style="thin">
        <color indexed="64"/>
      </right>
      <top/>
      <bottom style="thin">
        <color rgb="FF212B60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rgb="FF212B60"/>
      </left>
      <right/>
      <top/>
      <bottom/>
      <diagonal/>
    </border>
    <border>
      <left style="medium">
        <color rgb="FF212B60"/>
      </left>
      <right/>
      <top style="medium">
        <color rgb="FF212B60"/>
      </top>
      <bottom style="thin">
        <color rgb="FF212B60"/>
      </bottom>
      <diagonal/>
    </border>
    <border>
      <left/>
      <right/>
      <top style="medium">
        <color rgb="FF212B60"/>
      </top>
      <bottom style="thin">
        <color rgb="FF212B60"/>
      </bottom>
      <diagonal/>
    </border>
    <border>
      <left style="medium">
        <color rgb="FF212B60"/>
      </left>
      <right style="thin">
        <color rgb="FF212B60"/>
      </right>
      <top style="thin">
        <color rgb="FF212B60"/>
      </top>
      <bottom/>
      <diagonal/>
    </border>
    <border>
      <left style="thin">
        <color rgb="FF212B60"/>
      </left>
      <right style="thin">
        <color rgb="FF212B60"/>
      </right>
      <top style="thin">
        <color rgb="FF212B60"/>
      </top>
      <bottom style="medium">
        <color theme="3" tint="-0.499984740745262"/>
      </bottom>
      <diagonal/>
    </border>
    <border>
      <left style="thin">
        <color rgb="FF212B60"/>
      </left>
      <right style="thin">
        <color rgb="FF212B60"/>
      </right>
      <top/>
      <bottom style="thin">
        <color rgb="FF212B60"/>
      </bottom>
      <diagonal/>
    </border>
    <border>
      <left/>
      <right style="thin">
        <color rgb="FF212B60"/>
      </right>
      <top style="thin">
        <color rgb="FF212B60"/>
      </top>
      <bottom style="medium">
        <color indexed="64"/>
      </bottom>
      <diagonal/>
    </border>
    <border>
      <left style="thin">
        <color rgb="FF212B60"/>
      </left>
      <right style="thin">
        <color rgb="FF212B60"/>
      </right>
      <top style="thin">
        <color rgb="FF212B60"/>
      </top>
      <bottom style="medium">
        <color indexed="64"/>
      </bottom>
      <diagonal/>
    </border>
    <border>
      <left style="thin">
        <color rgb="FF212B60"/>
      </left>
      <right style="thin">
        <color rgb="FF212B60"/>
      </right>
      <top style="thin">
        <color rgb="FF212B60"/>
      </top>
      <bottom style="medium">
        <color rgb="FF212B60"/>
      </bottom>
      <diagonal/>
    </border>
    <border>
      <left style="thin">
        <color rgb="FF212B60"/>
      </left>
      <right style="medium">
        <color indexed="64"/>
      </right>
      <top style="thin">
        <color rgb="FF212B6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rgb="FF212B60"/>
      </right>
      <top/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212B60"/>
      </left>
      <right/>
      <top style="medium">
        <color rgb="FF212B60"/>
      </top>
      <bottom style="thin">
        <color auto="1"/>
      </bottom>
      <diagonal/>
    </border>
    <border>
      <left style="medium">
        <color rgb="FF212B60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rgb="FF212B60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212B60"/>
      </left>
      <right/>
      <top style="medium">
        <color rgb="FF212B60"/>
      </top>
      <bottom style="medium">
        <color rgb="FF212B60"/>
      </bottom>
      <diagonal/>
    </border>
    <border>
      <left style="medium">
        <color rgb="FF212B60"/>
      </left>
      <right style="medium">
        <color rgb="FF212B60"/>
      </right>
      <top style="medium">
        <color rgb="FF212B60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theme="3" tint="-0.499984740745262"/>
      </left>
      <right/>
      <top style="medium">
        <color theme="3" tint="-0.499984740745262"/>
      </top>
      <bottom/>
      <diagonal/>
    </border>
    <border>
      <left/>
      <right style="medium">
        <color rgb="FF212B6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rgb="FF212B60"/>
      </right>
      <top style="medium">
        <color indexed="64"/>
      </top>
      <bottom style="medium">
        <color rgb="FF212B60"/>
      </bottom>
      <diagonal/>
    </border>
    <border>
      <left/>
      <right style="medium">
        <color rgb="FF212B60"/>
      </right>
      <top style="medium">
        <color indexed="64"/>
      </top>
      <bottom style="medium">
        <color rgb="FF212B60"/>
      </bottom>
      <diagonal/>
    </border>
    <border>
      <left/>
      <right style="medium">
        <color indexed="64"/>
      </right>
      <top style="medium">
        <color indexed="64"/>
      </top>
      <bottom style="medium">
        <color rgb="FF212B60"/>
      </bottom>
      <diagonal/>
    </border>
    <border>
      <left style="medium">
        <color indexed="64"/>
      </left>
      <right style="medium">
        <color rgb="FF212B60"/>
      </right>
      <top/>
      <bottom style="medium">
        <color indexed="64"/>
      </bottom>
      <diagonal/>
    </border>
    <border>
      <left/>
      <right style="medium">
        <color rgb="FF212B60"/>
      </right>
      <top/>
      <bottom style="medium">
        <color indexed="64"/>
      </bottom>
      <diagonal/>
    </border>
    <border>
      <left style="medium">
        <color rgb="FF212B60"/>
      </left>
      <right/>
      <top style="medium">
        <color rgb="FF212B60"/>
      </top>
      <bottom style="medium">
        <color indexed="64"/>
      </bottom>
      <diagonal/>
    </border>
    <border>
      <left/>
      <right/>
      <top style="medium">
        <color rgb="FF212B60"/>
      </top>
      <bottom style="medium">
        <color indexed="64"/>
      </bottom>
      <diagonal/>
    </border>
    <border>
      <left/>
      <right style="medium">
        <color rgb="FF212B60"/>
      </right>
      <top style="medium">
        <color rgb="FF212B60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212B60"/>
      </right>
      <top style="medium">
        <color rgb="FF000000"/>
      </top>
      <bottom/>
      <diagonal/>
    </border>
    <border>
      <left style="thin">
        <color rgb="FF212B60"/>
      </left>
      <right style="thin">
        <color rgb="FF212B60"/>
      </right>
      <top style="medium">
        <color rgb="FF000000"/>
      </top>
      <bottom/>
      <diagonal/>
    </border>
    <border>
      <left style="thin">
        <color rgb="FF212B60"/>
      </left>
      <right style="medium">
        <color rgb="FF000000"/>
      </right>
      <top/>
      <bottom style="thin">
        <color rgb="FF212B60"/>
      </bottom>
      <diagonal/>
    </border>
    <border>
      <left style="medium">
        <color rgb="FF000000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/>
      <diagonal/>
    </border>
    <border>
      <left style="thin">
        <color indexed="64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rgb="FF000000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medium">
        <color rgb="FF000000"/>
      </top>
      <bottom/>
      <diagonal/>
    </border>
    <border>
      <left/>
      <right style="thin">
        <color rgb="FF212B60"/>
      </right>
      <top style="medium">
        <color rgb="FF000000"/>
      </top>
      <bottom style="thin">
        <color rgb="FF212B60"/>
      </bottom>
      <diagonal/>
    </border>
    <border>
      <left style="thin">
        <color rgb="FF212B60"/>
      </left>
      <right style="thin">
        <color rgb="FF212B60"/>
      </right>
      <top style="medium">
        <color rgb="FF000000"/>
      </top>
      <bottom style="thin">
        <color rgb="FF212B60"/>
      </bottom>
      <diagonal/>
    </border>
    <border>
      <left style="thin">
        <color rgb="FF212B60"/>
      </left>
      <right style="medium">
        <color rgb="FF000000"/>
      </right>
      <top style="medium">
        <color rgb="FF000000"/>
      </top>
      <bottom style="thin">
        <color rgb="FF212B60"/>
      </bottom>
      <diagonal/>
    </border>
    <border>
      <left/>
      <right style="medium">
        <color indexed="64"/>
      </right>
      <top style="thin">
        <color indexed="64"/>
      </top>
      <bottom style="medium">
        <color rgb="FF000000"/>
      </bottom>
      <diagonal/>
    </border>
    <border>
      <left/>
      <right style="thin">
        <color rgb="FF212B60"/>
      </right>
      <top/>
      <bottom style="medium">
        <color rgb="FF000000"/>
      </bottom>
      <diagonal/>
    </border>
    <border>
      <left style="thin">
        <color rgb="FF212B60"/>
      </left>
      <right style="thin">
        <color rgb="FF212B60"/>
      </right>
      <top/>
      <bottom style="medium">
        <color rgb="FF000000"/>
      </bottom>
      <diagonal/>
    </border>
    <border>
      <left style="thin">
        <color rgb="FF212B60"/>
      </left>
      <right style="medium">
        <color rgb="FF000000"/>
      </right>
      <top/>
      <bottom style="medium">
        <color rgb="FF000000"/>
      </bottom>
      <diagonal/>
    </border>
    <border>
      <left style="thin">
        <color rgb="FF212B60"/>
      </left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auto="1"/>
      </bottom>
      <diagonal/>
    </border>
  </borders>
  <cellStyleXfs count="4">
    <xf numFmtId="0" fontId="0" fillId="0" borderId="0"/>
    <xf numFmtId="164" fontId="1" fillId="2" borderId="1">
      <alignment vertical="center"/>
    </xf>
    <xf numFmtId="165" fontId="5" fillId="0" borderId="1" applyAlignment="0">
      <alignment horizontal="center" vertical="center" wrapText="1"/>
    </xf>
    <xf numFmtId="165" fontId="13" fillId="0" borderId="0"/>
  </cellStyleXfs>
  <cellXfs count="541">
    <xf numFmtId="0" fontId="0" fillId="0" borderId="0" xfId="0"/>
    <xf numFmtId="0" fontId="3" fillId="3" borderId="2" xfId="0" applyFont="1" applyFill="1" applyBorder="1" applyAlignment="1" applyProtection="1">
      <alignment horizontal="center" vertical="center" wrapText="1"/>
      <protection hidden="1"/>
    </xf>
    <xf numFmtId="165" fontId="6" fillId="0" borderId="0" xfId="2" applyFont="1" applyBorder="1" applyAlignment="1">
      <alignment horizontal="center" vertical="center"/>
    </xf>
    <xf numFmtId="164" fontId="7" fillId="0" borderId="0" xfId="0" applyNumberFormat="1" applyFont="1" applyAlignment="1">
      <alignment horizontal="center"/>
    </xf>
    <xf numFmtId="0" fontId="6" fillId="0" borderId="0" xfId="0" applyFont="1"/>
    <xf numFmtId="0" fontId="3" fillId="4" borderId="6" xfId="0" applyFont="1" applyFill="1" applyBorder="1" applyAlignment="1">
      <alignment horizontal="center" vertical="center" wrapText="1"/>
    </xf>
    <xf numFmtId="165" fontId="6" fillId="0" borderId="3" xfId="2" applyFont="1" applyBorder="1" applyAlignment="1">
      <alignment horizontal="center" vertical="center"/>
    </xf>
    <xf numFmtId="165" fontId="6" fillId="0" borderId="3" xfId="2" quotePrefix="1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15" fillId="0" borderId="0" xfId="0" applyFont="1"/>
    <xf numFmtId="165" fontId="16" fillId="0" borderId="0" xfId="2" applyFont="1" applyBorder="1" applyAlignment="1">
      <alignment horizontal="center" vertical="center"/>
    </xf>
    <xf numFmtId="165" fontId="6" fillId="0" borderId="13" xfId="2" quotePrefix="1" applyFont="1" applyBorder="1" applyAlignment="1">
      <alignment horizontal="center" vertical="center"/>
    </xf>
    <xf numFmtId="0" fontId="4" fillId="0" borderId="14" xfId="0" applyFont="1" applyBorder="1"/>
    <xf numFmtId="0" fontId="3" fillId="4" borderId="8" xfId="0" applyFont="1" applyFill="1" applyBorder="1" applyAlignment="1">
      <alignment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4" borderId="17" xfId="0" applyFont="1" applyFill="1" applyBorder="1" applyAlignment="1">
      <alignment horizontal="center" vertical="center" wrapText="1"/>
    </xf>
    <xf numFmtId="0" fontId="23" fillId="0" borderId="0" xfId="0" applyFont="1"/>
    <xf numFmtId="0" fontId="9" fillId="0" borderId="0" xfId="0" applyFont="1"/>
    <xf numFmtId="0" fontId="3" fillId="3" borderId="21" xfId="0" applyFont="1" applyFill="1" applyBorder="1" applyAlignment="1" applyProtection="1">
      <alignment horizontal="left" vertical="center" wrapText="1"/>
      <protection hidden="1"/>
    </xf>
    <xf numFmtId="0" fontId="3" fillId="3" borderId="22" xfId="0" applyFont="1" applyFill="1" applyBorder="1" applyAlignment="1" applyProtection="1">
      <alignment horizontal="center" vertical="center" wrapText="1"/>
      <protection hidden="1"/>
    </xf>
    <xf numFmtId="0" fontId="7" fillId="2" borderId="23" xfId="0" applyFont="1" applyFill="1" applyBorder="1" applyAlignment="1">
      <alignment horizontal="left" vertical="center"/>
    </xf>
    <xf numFmtId="0" fontId="7" fillId="2" borderId="24" xfId="0" applyFont="1" applyFill="1" applyBorder="1" applyAlignment="1">
      <alignment horizontal="left" vertical="center"/>
    </xf>
    <xf numFmtId="0" fontId="11" fillId="2" borderId="24" xfId="0" applyFont="1" applyFill="1" applyBorder="1" applyAlignment="1">
      <alignment horizontal="left" vertical="center"/>
    </xf>
    <xf numFmtId="0" fontId="11" fillId="2" borderId="26" xfId="0" applyFont="1" applyFill="1" applyBorder="1" applyAlignment="1">
      <alignment horizontal="left" vertical="center"/>
    </xf>
    <xf numFmtId="16" fontId="4" fillId="0" borderId="12" xfId="0" applyNumberFormat="1" applyFont="1" applyBorder="1" applyAlignment="1">
      <alignment horizontal="center" vertical="center"/>
    </xf>
    <xf numFmtId="0" fontId="7" fillId="2" borderId="27" xfId="0" applyFont="1" applyFill="1" applyBorder="1" applyAlignment="1">
      <alignment horizontal="left" vertical="center"/>
    </xf>
    <xf numFmtId="0" fontId="11" fillId="2" borderId="27" xfId="0" applyFont="1" applyFill="1" applyBorder="1" applyAlignment="1">
      <alignment horizontal="left" vertical="center"/>
    </xf>
    <xf numFmtId="0" fontId="11" fillId="2" borderId="28" xfId="0" applyFont="1" applyFill="1" applyBorder="1" applyAlignment="1">
      <alignment horizontal="left" vertical="center"/>
    </xf>
    <xf numFmtId="0" fontId="3" fillId="4" borderId="9" xfId="0" applyFont="1" applyFill="1" applyBorder="1" applyAlignment="1">
      <alignment horizontal="center" vertical="center" wrapText="1"/>
    </xf>
    <xf numFmtId="0" fontId="3" fillId="4" borderId="33" xfId="0" applyFont="1" applyFill="1" applyBorder="1" applyAlignment="1">
      <alignment horizontal="center" vertical="center" wrapText="1"/>
    </xf>
    <xf numFmtId="0" fontId="4" fillId="0" borderId="34" xfId="0" applyFont="1" applyBorder="1" applyAlignment="1">
      <alignment vertical="center"/>
    </xf>
    <xf numFmtId="165" fontId="6" fillId="6" borderId="0" xfId="2" quotePrefix="1" applyFont="1" applyFill="1" applyBorder="1" applyAlignment="1">
      <alignment horizontal="center" vertical="center"/>
    </xf>
    <xf numFmtId="165" fontId="6" fillId="6" borderId="0" xfId="2" applyFont="1" applyFill="1" applyBorder="1" applyAlignment="1">
      <alignment horizontal="center" vertical="center"/>
    </xf>
    <xf numFmtId="165" fontId="6" fillId="0" borderId="15" xfId="2" applyFont="1" applyBorder="1" applyAlignment="1">
      <alignment horizontal="center" vertical="center"/>
    </xf>
    <xf numFmtId="165" fontId="6" fillId="0" borderId="15" xfId="2" quotePrefix="1" applyFont="1" applyBorder="1" applyAlignment="1">
      <alignment horizontal="center" vertical="center"/>
    </xf>
    <xf numFmtId="165" fontId="6" fillId="0" borderId="16" xfId="2" quotePrefix="1" applyFont="1" applyBorder="1" applyAlignment="1">
      <alignment horizontal="center" vertical="center"/>
    </xf>
    <xf numFmtId="165" fontId="4" fillId="0" borderId="32" xfId="2" applyFont="1" applyBorder="1" applyAlignment="1">
      <alignment horizontal="center" vertical="center"/>
    </xf>
    <xf numFmtId="0" fontId="7" fillId="2" borderId="37" xfId="0" applyFont="1" applyFill="1" applyBorder="1" applyAlignment="1">
      <alignment horizontal="left" vertical="center"/>
    </xf>
    <xf numFmtId="0" fontId="3" fillId="4" borderId="35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 applyProtection="1">
      <alignment horizontal="left" vertical="center" wrapText="1"/>
      <protection hidden="1"/>
    </xf>
    <xf numFmtId="0" fontId="12" fillId="0" borderId="30" xfId="0" applyFont="1" applyBorder="1" applyAlignment="1">
      <alignment vertical="center"/>
    </xf>
    <xf numFmtId="0" fontId="12" fillId="0" borderId="34" xfId="0" applyFont="1" applyBorder="1" applyAlignment="1">
      <alignment vertical="center"/>
    </xf>
    <xf numFmtId="165" fontId="4" fillId="0" borderId="0" xfId="0" applyNumberFormat="1" applyFont="1" applyAlignment="1">
      <alignment horizontal="center" vertical="center"/>
    </xf>
    <xf numFmtId="165" fontId="4" fillId="0" borderId="3" xfId="2" applyFont="1" applyBorder="1" applyAlignment="1">
      <alignment horizontal="center" vertical="center"/>
    </xf>
    <xf numFmtId="0" fontId="4" fillId="6" borderId="0" xfId="0" applyFont="1" applyFill="1"/>
    <xf numFmtId="165" fontId="4" fillId="6" borderId="0" xfId="2" quotePrefix="1" applyFont="1" applyFill="1" applyBorder="1" applyAlignment="1">
      <alignment horizontal="center" vertical="center"/>
    </xf>
    <xf numFmtId="165" fontId="4" fillId="6" borderId="0" xfId="2" applyFont="1" applyFill="1" applyBorder="1" applyAlignment="1">
      <alignment horizontal="center" vertical="center"/>
    </xf>
    <xf numFmtId="0" fontId="24" fillId="6" borderId="0" xfId="0" applyFont="1" applyFill="1"/>
    <xf numFmtId="16" fontId="4" fillId="0" borderId="39" xfId="0" applyNumberFormat="1" applyFont="1" applyBorder="1" applyAlignment="1">
      <alignment horizontal="center" vertical="center"/>
    </xf>
    <xf numFmtId="0" fontId="4" fillId="0" borderId="0" xfId="0" applyFont="1" applyAlignment="1">
      <alignment wrapText="1"/>
    </xf>
    <xf numFmtId="16" fontId="4" fillId="0" borderId="0" xfId="0" applyNumberFormat="1" applyFont="1" applyAlignment="1">
      <alignment horizontal="center" vertical="center"/>
    </xf>
    <xf numFmtId="0" fontId="3" fillId="3" borderId="40" xfId="0" applyFont="1" applyFill="1" applyBorder="1" applyAlignment="1" applyProtection="1">
      <alignment horizontal="center" vertical="center" wrapText="1"/>
      <protection hidden="1"/>
    </xf>
    <xf numFmtId="0" fontId="3" fillId="3" borderId="41" xfId="0" applyFont="1" applyFill="1" applyBorder="1" applyAlignment="1" applyProtection="1">
      <alignment horizontal="center" vertical="center" wrapText="1"/>
      <protection hidden="1"/>
    </xf>
    <xf numFmtId="0" fontId="3" fillId="3" borderId="42" xfId="0" applyFont="1" applyFill="1" applyBorder="1" applyAlignment="1" applyProtection="1">
      <alignment horizontal="center" vertical="center" wrapText="1"/>
      <protection hidden="1"/>
    </xf>
    <xf numFmtId="0" fontId="12" fillId="0" borderId="43" xfId="0" applyFont="1" applyBorder="1" applyAlignment="1">
      <alignment vertical="center"/>
    </xf>
    <xf numFmtId="165" fontId="4" fillId="0" borderId="44" xfId="2" applyFont="1" applyBorder="1" applyAlignment="1">
      <alignment horizontal="center" vertical="center"/>
    </xf>
    <xf numFmtId="165" fontId="4" fillId="0" borderId="2" xfId="2" applyFont="1" applyBorder="1" applyAlignment="1">
      <alignment horizontal="center" vertical="center"/>
    </xf>
    <xf numFmtId="0" fontId="3" fillId="4" borderId="44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45" xfId="0" applyFont="1" applyFill="1" applyBorder="1" applyAlignment="1">
      <alignment horizontal="center" vertical="center" wrapText="1"/>
    </xf>
    <xf numFmtId="0" fontId="4" fillId="0" borderId="38" xfId="0" applyFont="1" applyBorder="1" applyAlignment="1">
      <alignment vertical="center"/>
    </xf>
    <xf numFmtId="165" fontId="4" fillId="0" borderId="46" xfId="2" applyFont="1" applyBorder="1" applyAlignment="1">
      <alignment horizontal="center" vertical="center"/>
    </xf>
    <xf numFmtId="165" fontId="4" fillId="0" borderId="47" xfId="2" applyFont="1" applyBorder="1" applyAlignment="1">
      <alignment horizontal="center" vertical="center"/>
    </xf>
    <xf numFmtId="165" fontId="4" fillId="0" borderId="48" xfId="2" applyFont="1" applyBorder="1" applyAlignment="1">
      <alignment horizontal="center" vertical="center"/>
    </xf>
    <xf numFmtId="165" fontId="4" fillId="0" borderId="1" xfId="2" applyFont="1" applyAlignment="1">
      <alignment horizontal="center" vertical="center"/>
    </xf>
    <xf numFmtId="165" fontId="4" fillId="0" borderId="49" xfId="2" applyFont="1" applyBorder="1" applyAlignment="1">
      <alignment horizontal="center" vertical="center"/>
    </xf>
    <xf numFmtId="165" fontId="4" fillId="0" borderId="22" xfId="2" applyFont="1" applyBorder="1" applyAlignment="1">
      <alignment horizontal="center" vertical="center"/>
    </xf>
    <xf numFmtId="165" fontId="4" fillId="0" borderId="13" xfId="2" applyFont="1" applyBorder="1" applyAlignment="1">
      <alignment horizontal="center" vertical="center"/>
    </xf>
    <xf numFmtId="165" fontId="4" fillId="0" borderId="15" xfId="2" applyFont="1" applyBorder="1" applyAlignment="1">
      <alignment horizontal="center" vertical="center"/>
    </xf>
    <xf numFmtId="165" fontId="4" fillId="0" borderId="16" xfId="2" applyFont="1" applyBorder="1" applyAlignment="1">
      <alignment horizontal="center" vertical="center"/>
    </xf>
    <xf numFmtId="165" fontId="4" fillId="0" borderId="25" xfId="2" applyFont="1" applyBorder="1" applyAlignment="1">
      <alignment horizontal="center" vertical="center"/>
    </xf>
    <xf numFmtId="0" fontId="12" fillId="0" borderId="31" xfId="0" applyFont="1" applyBorder="1" applyAlignment="1">
      <alignment vertical="center"/>
    </xf>
    <xf numFmtId="165" fontId="4" fillId="0" borderId="50" xfId="2" applyFont="1" applyBorder="1" applyAlignment="1">
      <alignment horizontal="center" vertical="center"/>
    </xf>
    <xf numFmtId="165" fontId="6" fillId="6" borderId="25" xfId="2" quotePrefix="1" applyFont="1" applyFill="1" applyBorder="1" applyAlignment="1">
      <alignment horizontal="center" vertical="center"/>
    </xf>
    <xf numFmtId="165" fontId="6" fillId="6" borderId="50" xfId="2" quotePrefix="1" applyFont="1" applyFill="1" applyBorder="1" applyAlignment="1">
      <alignment horizontal="center" vertical="center"/>
    </xf>
    <xf numFmtId="0" fontId="4" fillId="0" borderId="29" xfId="0" applyFont="1" applyBorder="1"/>
    <xf numFmtId="0" fontId="4" fillId="0" borderId="30" xfId="0" applyFont="1" applyBorder="1"/>
    <xf numFmtId="0" fontId="4" fillId="0" borderId="31" xfId="0" applyFont="1" applyBorder="1"/>
    <xf numFmtId="165" fontId="4" fillId="6" borderId="10" xfId="2" applyFont="1" applyFill="1" applyBorder="1" applyAlignment="1">
      <alignment horizontal="center" vertical="center"/>
    </xf>
    <xf numFmtId="16" fontId="4" fillId="0" borderId="25" xfId="0" applyNumberFormat="1" applyFont="1" applyBorder="1" applyAlignment="1">
      <alignment horizontal="center" vertical="center"/>
    </xf>
    <xf numFmtId="0" fontId="4" fillId="0" borderId="3" xfId="0" applyFont="1" applyBorder="1"/>
    <xf numFmtId="165" fontId="4" fillId="6" borderId="36" xfId="2" quotePrefix="1" applyFont="1" applyFill="1" applyBorder="1" applyAlignment="1">
      <alignment horizontal="center" vertical="center"/>
    </xf>
    <xf numFmtId="165" fontId="4" fillId="6" borderId="11" xfId="2" applyFont="1" applyFill="1" applyBorder="1" applyAlignment="1">
      <alignment horizontal="center" vertical="center"/>
    </xf>
    <xf numFmtId="165" fontId="4" fillId="6" borderId="25" xfId="2" quotePrefix="1" applyFont="1" applyFill="1" applyBorder="1" applyAlignment="1">
      <alignment horizontal="center" vertical="center"/>
    </xf>
    <xf numFmtId="165" fontId="4" fillId="6" borderId="3" xfId="2" quotePrefix="1" applyFont="1" applyFill="1" applyBorder="1" applyAlignment="1">
      <alignment horizontal="center" vertical="center"/>
    </xf>
    <xf numFmtId="165" fontId="4" fillId="6" borderId="3" xfId="2" applyFont="1" applyFill="1" applyBorder="1" applyAlignment="1">
      <alignment horizontal="center" vertical="center"/>
    </xf>
    <xf numFmtId="165" fontId="4" fillId="6" borderId="13" xfId="2" applyFont="1" applyFill="1" applyBorder="1" applyAlignment="1">
      <alignment horizontal="center" vertical="center"/>
    </xf>
    <xf numFmtId="0" fontId="4" fillId="0" borderId="51" xfId="0" applyFont="1" applyBorder="1"/>
    <xf numFmtId="165" fontId="4" fillId="6" borderId="15" xfId="2" quotePrefix="1" applyFont="1" applyFill="1" applyBorder="1" applyAlignment="1">
      <alignment horizontal="center" vertical="center"/>
    </xf>
    <xf numFmtId="165" fontId="4" fillId="6" borderId="15" xfId="2" applyFont="1" applyFill="1" applyBorder="1" applyAlignment="1">
      <alignment horizontal="center" vertical="center"/>
    </xf>
    <xf numFmtId="165" fontId="4" fillId="6" borderId="16" xfId="2" applyFont="1" applyFill="1" applyBorder="1" applyAlignment="1">
      <alignment horizontal="center" vertical="center"/>
    </xf>
    <xf numFmtId="165" fontId="4" fillId="0" borderId="3" xfId="2" quotePrefix="1" applyFont="1" applyBorder="1" applyAlignment="1">
      <alignment horizontal="center" vertical="center"/>
    </xf>
    <xf numFmtId="165" fontId="12" fillId="0" borderId="13" xfId="2" quotePrefix="1" applyFont="1" applyBorder="1" applyAlignment="1">
      <alignment horizontal="center" vertical="center"/>
    </xf>
    <xf numFmtId="0" fontId="13" fillId="0" borderId="0" xfId="0" applyFont="1"/>
    <xf numFmtId="165" fontId="4" fillId="0" borderId="13" xfId="2" quotePrefix="1" applyFont="1" applyBorder="1" applyAlignment="1">
      <alignment horizontal="center" vertical="center"/>
    </xf>
    <xf numFmtId="0" fontId="26" fillId="0" borderId="25" xfId="0" applyFont="1" applyBorder="1" applyAlignment="1">
      <alignment vertical="center"/>
    </xf>
    <xf numFmtId="165" fontId="6" fillId="7" borderId="3" xfId="2" quotePrefix="1" applyFont="1" applyFill="1" applyBorder="1" applyAlignment="1">
      <alignment horizontal="center" vertical="center"/>
    </xf>
    <xf numFmtId="165" fontId="6" fillId="7" borderId="3" xfId="2" applyFont="1" applyFill="1" applyBorder="1" applyAlignment="1">
      <alignment horizontal="center" vertical="center"/>
    </xf>
    <xf numFmtId="165" fontId="6" fillId="0" borderId="54" xfId="2" quotePrefix="1" applyFont="1" applyBorder="1" applyAlignment="1">
      <alignment horizontal="center" vertical="center"/>
    </xf>
    <xf numFmtId="165" fontId="6" fillId="0" borderId="65" xfId="2" quotePrefix="1" applyFont="1" applyBorder="1" applyAlignment="1">
      <alignment horizontal="center" vertical="center"/>
    </xf>
    <xf numFmtId="165" fontId="6" fillId="0" borderId="56" xfId="2" quotePrefix="1" applyFont="1" applyBorder="1" applyAlignment="1">
      <alignment horizontal="center" vertical="center"/>
    </xf>
    <xf numFmtId="165" fontId="4" fillId="0" borderId="60" xfId="2" applyFont="1" applyBorder="1" applyAlignment="1">
      <alignment vertical="center" wrapText="1"/>
    </xf>
    <xf numFmtId="165" fontId="6" fillId="0" borderId="0" xfId="2" quotePrefix="1" applyFont="1" applyBorder="1" applyAlignment="1">
      <alignment horizontal="center" vertical="center"/>
    </xf>
    <xf numFmtId="164" fontId="7" fillId="2" borderId="61" xfId="1" applyFont="1" applyBorder="1" applyAlignment="1">
      <alignment horizontal="left" vertical="center"/>
    </xf>
    <xf numFmtId="164" fontId="2" fillId="2" borderId="62" xfId="1" applyFont="1" applyBorder="1" applyAlignment="1">
      <alignment horizontal="left" vertical="center"/>
    </xf>
    <xf numFmtId="0" fontId="3" fillId="3" borderId="63" xfId="0" applyFont="1" applyFill="1" applyBorder="1" applyAlignment="1" applyProtection="1">
      <alignment horizontal="left" vertical="center" wrapText="1"/>
      <protection hidden="1"/>
    </xf>
    <xf numFmtId="0" fontId="3" fillId="3" borderId="64" xfId="0" applyFont="1" applyFill="1" applyBorder="1" applyAlignment="1" applyProtection="1">
      <alignment horizontal="center" vertical="center" wrapText="1"/>
      <protection hidden="1"/>
    </xf>
    <xf numFmtId="0" fontId="3" fillId="0" borderId="64" xfId="0" applyFont="1" applyBorder="1" applyAlignment="1" applyProtection="1">
      <alignment horizontal="center" vertical="center" wrapText="1"/>
      <protection hidden="1"/>
    </xf>
    <xf numFmtId="0" fontId="4" fillId="0" borderId="8" xfId="0" applyFont="1" applyBorder="1"/>
    <xf numFmtId="165" fontId="6" fillId="0" borderId="1" xfId="2" quotePrefix="1" applyFont="1" applyAlignment="1">
      <alignment horizontal="center" vertical="center"/>
    </xf>
    <xf numFmtId="165" fontId="6" fillId="0" borderId="1" xfId="2" applyFont="1" applyAlignment="1">
      <alignment horizontal="center" vertical="center"/>
    </xf>
    <xf numFmtId="165" fontId="6" fillId="0" borderId="32" xfId="2" quotePrefix="1" applyFont="1" applyBorder="1" applyAlignment="1">
      <alignment horizontal="center" vertical="center"/>
    </xf>
    <xf numFmtId="0" fontId="4" fillId="0" borderId="57" xfId="0" applyFont="1" applyBorder="1"/>
    <xf numFmtId="165" fontId="6" fillId="0" borderId="66" xfId="2" applyFont="1" applyBorder="1" applyAlignment="1">
      <alignment horizontal="center" vertical="center"/>
    </xf>
    <xf numFmtId="165" fontId="6" fillId="0" borderId="68" xfId="2" quotePrefix="1" applyFont="1" applyBorder="1" applyAlignment="1">
      <alignment horizontal="center" vertical="center"/>
    </xf>
    <xf numFmtId="165" fontId="6" fillId="0" borderId="68" xfId="2" applyFont="1" applyBorder="1" applyAlignment="1">
      <alignment horizontal="center" vertical="center"/>
    </xf>
    <xf numFmtId="165" fontId="6" fillId="0" borderId="67" xfId="2" applyFont="1" applyBorder="1" applyAlignment="1">
      <alignment horizontal="center" vertical="center"/>
    </xf>
    <xf numFmtId="164" fontId="7" fillId="2" borderId="62" xfId="1" applyFont="1" applyBorder="1" applyAlignment="1">
      <alignment horizontal="left" vertical="center"/>
    </xf>
    <xf numFmtId="164" fontId="29" fillId="2" borderId="62" xfId="1" applyFont="1" applyBorder="1" applyAlignment="1">
      <alignment horizontal="left" vertical="center"/>
    </xf>
    <xf numFmtId="0" fontId="29" fillId="3" borderId="63" xfId="0" applyFont="1" applyFill="1" applyBorder="1" applyAlignment="1" applyProtection="1">
      <alignment horizontal="left" vertical="center" wrapText="1"/>
      <protection hidden="1"/>
    </xf>
    <xf numFmtId="0" fontId="29" fillId="3" borderId="2" xfId="0" applyFont="1" applyFill="1" applyBorder="1" applyAlignment="1" applyProtection="1">
      <alignment horizontal="center" vertical="center" wrapText="1"/>
      <protection hidden="1"/>
    </xf>
    <xf numFmtId="0" fontId="29" fillId="0" borderId="2" xfId="0" applyFont="1" applyBorder="1" applyAlignment="1" applyProtection="1">
      <alignment horizontal="center" vertical="center" wrapText="1"/>
      <protection hidden="1"/>
    </xf>
    <xf numFmtId="0" fontId="12" fillId="0" borderId="8" xfId="0" applyFont="1" applyBorder="1"/>
    <xf numFmtId="165" fontId="12" fillId="0" borderId="46" xfId="2" quotePrefix="1" applyFont="1" applyBorder="1" applyAlignment="1">
      <alignment horizontal="center" vertical="center"/>
    </xf>
    <xf numFmtId="165" fontId="12" fillId="0" borderId="47" xfId="2" quotePrefix="1" applyFont="1" applyBorder="1" applyAlignment="1">
      <alignment horizontal="center" vertical="center"/>
    </xf>
    <xf numFmtId="165" fontId="12" fillId="0" borderId="47" xfId="2" applyFont="1" applyBorder="1" applyAlignment="1">
      <alignment horizontal="center" vertical="center"/>
    </xf>
    <xf numFmtId="165" fontId="12" fillId="0" borderId="48" xfId="2" applyFont="1" applyBorder="1" applyAlignment="1">
      <alignment horizontal="center" vertical="center"/>
    </xf>
    <xf numFmtId="0" fontId="12" fillId="6" borderId="30" xfId="0" applyFont="1" applyFill="1" applyBorder="1"/>
    <xf numFmtId="165" fontId="12" fillId="6" borderId="32" xfId="2" quotePrefix="1" applyFont="1" applyFill="1" applyBorder="1" applyAlignment="1">
      <alignment horizontal="center" vertical="center"/>
    </xf>
    <xf numFmtId="165" fontId="12" fillId="6" borderId="1" xfId="2" quotePrefix="1" applyFont="1" applyFill="1" applyAlignment="1">
      <alignment horizontal="center" vertical="center"/>
    </xf>
    <xf numFmtId="165" fontId="12" fillId="6" borderId="1" xfId="2" applyFont="1" applyFill="1" applyAlignment="1">
      <alignment horizontal="center" vertical="center"/>
    </xf>
    <xf numFmtId="165" fontId="12" fillId="6" borderId="49" xfId="2" applyFont="1" applyFill="1" applyBorder="1" applyAlignment="1">
      <alignment horizontal="center" vertical="center"/>
    </xf>
    <xf numFmtId="0" fontId="6" fillId="6" borderId="0" xfId="0" applyFont="1" applyFill="1"/>
    <xf numFmtId="0" fontId="12" fillId="0" borderId="30" xfId="0" applyFont="1" applyBorder="1"/>
    <xf numFmtId="165" fontId="12" fillId="0" borderId="32" xfId="2" quotePrefix="1" applyFont="1" applyBorder="1" applyAlignment="1">
      <alignment horizontal="center" vertical="center"/>
    </xf>
    <xf numFmtId="165" fontId="12" fillId="0" borderId="1" xfId="2" quotePrefix="1" applyFont="1" applyAlignment="1">
      <alignment horizontal="center" vertical="center"/>
    </xf>
    <xf numFmtId="165" fontId="12" fillId="0" borderId="1" xfId="2" applyFont="1" applyAlignment="1">
      <alignment horizontal="center" vertical="center"/>
    </xf>
    <xf numFmtId="165" fontId="12" fillId="0" borderId="49" xfId="2" applyFont="1" applyBorder="1" applyAlignment="1">
      <alignment horizontal="center" vertical="center"/>
    </xf>
    <xf numFmtId="0" fontId="12" fillId="0" borderId="51" xfId="0" applyFont="1" applyBorder="1"/>
    <xf numFmtId="0" fontId="12" fillId="0" borderId="57" xfId="0" applyFont="1" applyBorder="1"/>
    <xf numFmtId="165" fontId="12" fillId="0" borderId="66" xfId="2" quotePrefix="1" applyFont="1" applyBorder="1" applyAlignment="1">
      <alignment horizontal="center" vertical="center"/>
    </xf>
    <xf numFmtId="165" fontId="12" fillId="0" borderId="67" xfId="2" quotePrefix="1" applyFont="1" applyBorder="1" applyAlignment="1">
      <alignment horizontal="center" vertical="center"/>
    </xf>
    <xf numFmtId="165" fontId="12" fillId="0" borderId="67" xfId="2" applyFont="1" applyBorder="1" applyAlignment="1">
      <alignment horizontal="center" vertical="center"/>
    </xf>
    <xf numFmtId="165" fontId="12" fillId="0" borderId="69" xfId="2" applyFont="1" applyBorder="1" applyAlignment="1">
      <alignment horizontal="center" vertical="center"/>
    </xf>
    <xf numFmtId="0" fontId="15" fillId="0" borderId="0" xfId="0" applyFont="1" applyAlignment="1">
      <alignment horizontal="left"/>
    </xf>
    <xf numFmtId="0" fontId="32" fillId="4" borderId="6" xfId="0" applyFont="1" applyFill="1" applyBorder="1" applyAlignment="1">
      <alignment horizontal="center" vertical="center" wrapText="1"/>
    </xf>
    <xf numFmtId="16" fontId="6" fillId="0" borderId="36" xfId="0" applyNumberFormat="1" applyFont="1" applyBorder="1" applyAlignment="1">
      <alignment horizontal="center" vertical="center"/>
    </xf>
    <xf numFmtId="165" fontId="6" fillId="0" borderId="10" xfId="0" applyNumberFormat="1" applyFont="1" applyBorder="1" applyAlignment="1">
      <alignment horizont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165" fontId="6" fillId="0" borderId="25" xfId="0" applyNumberFormat="1" applyFont="1" applyBorder="1" applyAlignment="1">
      <alignment horizontal="center"/>
    </xf>
    <xf numFmtId="165" fontId="6" fillId="0" borderId="3" xfId="0" applyNumberFormat="1" applyFont="1" applyBorder="1" applyAlignment="1">
      <alignment horizontal="center"/>
    </xf>
    <xf numFmtId="16" fontId="6" fillId="0" borderId="3" xfId="0" applyNumberFormat="1" applyFont="1" applyBorder="1" applyAlignment="1">
      <alignment horizontal="center" vertical="center"/>
    </xf>
    <xf numFmtId="16" fontId="6" fillId="0" borderId="13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4" fillId="4" borderId="57" xfId="0" applyFont="1" applyFill="1" applyBorder="1" applyAlignment="1">
      <alignment vertical="center"/>
    </xf>
    <xf numFmtId="165" fontId="6" fillId="0" borderId="59" xfId="0" applyNumberFormat="1" applyFont="1" applyBorder="1" applyAlignment="1">
      <alignment horizontal="center"/>
    </xf>
    <xf numFmtId="165" fontId="6" fillId="0" borderId="71" xfId="0" applyNumberFormat="1" applyFont="1" applyBorder="1" applyAlignment="1">
      <alignment horizontal="center"/>
    </xf>
    <xf numFmtId="16" fontId="6" fillId="0" borderId="15" xfId="0" applyNumberFormat="1" applyFont="1" applyBorder="1" applyAlignment="1">
      <alignment horizontal="center" vertical="center"/>
    </xf>
    <xf numFmtId="16" fontId="6" fillId="0" borderId="16" xfId="0" applyNumberFormat="1" applyFont="1" applyBorder="1" applyAlignment="1">
      <alignment horizontal="center" vertical="center"/>
    </xf>
    <xf numFmtId="0" fontId="4" fillId="4" borderId="0" xfId="0" applyFont="1" applyFill="1" applyAlignment="1">
      <alignment vertical="center"/>
    </xf>
    <xf numFmtId="16" fontId="6" fillId="0" borderId="0" xfId="0" applyNumberFormat="1" applyFont="1" applyAlignment="1">
      <alignment horizontal="center" vertical="center"/>
    </xf>
    <xf numFmtId="0" fontId="3" fillId="4" borderId="72" xfId="0" applyFont="1" applyFill="1" applyBorder="1" applyAlignment="1">
      <alignment horizontal="center" vertical="center" wrapText="1"/>
    </xf>
    <xf numFmtId="16" fontId="4" fillId="0" borderId="36" xfId="0" applyNumberFormat="1" applyFont="1" applyBorder="1" applyAlignment="1">
      <alignment horizontal="center" vertical="center"/>
    </xf>
    <xf numFmtId="165" fontId="6" fillId="0" borderId="10" xfId="2" quotePrefix="1" applyFont="1" applyBorder="1" applyAlignment="1">
      <alignment horizontal="center" vertical="center"/>
    </xf>
    <xf numFmtId="165" fontId="6" fillId="0" borderId="10" xfId="2" applyFont="1" applyBorder="1" applyAlignment="1">
      <alignment horizontal="center" vertical="center"/>
    </xf>
    <xf numFmtId="165" fontId="4" fillId="0" borderId="25" xfId="2" quotePrefix="1" applyFont="1" applyBorder="1" applyAlignment="1">
      <alignment horizontal="center" vertical="center"/>
    </xf>
    <xf numFmtId="165" fontId="6" fillId="0" borderId="25" xfId="2" quotePrefix="1" applyFont="1" applyBorder="1" applyAlignment="1">
      <alignment horizontal="center" vertical="center"/>
    </xf>
    <xf numFmtId="0" fontId="4" fillId="4" borderId="31" xfId="0" applyFont="1" applyFill="1" applyBorder="1" applyAlignment="1">
      <alignment vertical="center"/>
    </xf>
    <xf numFmtId="165" fontId="4" fillId="0" borderId="50" xfId="2" quotePrefix="1" applyFont="1" applyBorder="1" applyAlignment="1">
      <alignment horizontal="center" vertical="center"/>
    </xf>
    <xf numFmtId="165" fontId="4" fillId="0" borderId="15" xfId="2" quotePrefix="1" applyFont="1" applyBorder="1" applyAlignment="1">
      <alignment horizontal="center" vertical="center"/>
    </xf>
    <xf numFmtId="165" fontId="6" fillId="0" borderId="0" xfId="2" applyFont="1" applyBorder="1" applyAlignment="1"/>
    <xf numFmtId="165" fontId="6" fillId="0" borderId="0" xfId="2" quotePrefix="1" applyFont="1" applyBorder="1" applyAlignment="1">
      <alignment horizontal="center"/>
    </xf>
    <xf numFmtId="0" fontId="3" fillId="3" borderId="23" xfId="0" applyFont="1" applyFill="1" applyBorder="1" applyAlignment="1" applyProtection="1">
      <alignment horizontal="left" vertical="center" wrapText="1"/>
      <protection hidden="1"/>
    </xf>
    <xf numFmtId="0" fontId="3" fillId="3" borderId="8" xfId="0" applyFont="1" applyFill="1" applyBorder="1" applyAlignment="1" applyProtection="1">
      <alignment horizontal="center" vertical="center" wrapText="1"/>
      <protection hidden="1"/>
    </xf>
    <xf numFmtId="0" fontId="3" fillId="3" borderId="24" xfId="0" applyFont="1" applyFill="1" applyBorder="1" applyAlignment="1" applyProtection="1">
      <alignment horizontal="center" vertical="center" wrapText="1"/>
      <protection hidden="1"/>
    </xf>
    <xf numFmtId="0" fontId="3" fillId="3" borderId="8" xfId="0" applyFont="1" applyFill="1" applyBorder="1" applyAlignment="1" applyProtection="1">
      <alignment horizontal="center" vertical="center"/>
      <protection hidden="1"/>
    </xf>
    <xf numFmtId="0" fontId="3" fillId="3" borderId="17" xfId="0" applyFont="1" applyFill="1" applyBorder="1" applyAlignment="1" applyProtection="1">
      <alignment horizontal="center" vertical="center" wrapText="1"/>
      <protection hidden="1"/>
    </xf>
    <xf numFmtId="165" fontId="6" fillId="0" borderId="36" xfId="2" applyFont="1" applyBorder="1" applyAlignment="1">
      <alignment horizontal="center" vertical="center"/>
    </xf>
    <xf numFmtId="165" fontId="6" fillId="0" borderId="11" xfId="2" quotePrefix="1" applyFont="1" applyBorder="1" applyAlignment="1">
      <alignment horizontal="center"/>
    </xf>
    <xf numFmtId="165" fontId="6" fillId="0" borderId="13" xfId="2" quotePrefix="1" applyFont="1" applyBorder="1" applyAlignment="1">
      <alignment horizontal="center"/>
    </xf>
    <xf numFmtId="165" fontId="6" fillId="0" borderId="25" xfId="2" applyFont="1" applyBorder="1" applyAlignment="1">
      <alignment horizontal="center" vertical="center"/>
    </xf>
    <xf numFmtId="165" fontId="6" fillId="0" borderId="13" xfId="2" applyFont="1" applyBorder="1" applyAlignment="1">
      <alignment horizontal="center"/>
    </xf>
    <xf numFmtId="0" fontId="12" fillId="0" borderId="31" xfId="0" applyFont="1" applyBorder="1"/>
    <xf numFmtId="165" fontId="6" fillId="0" borderId="50" xfId="2" applyFont="1" applyBorder="1" applyAlignment="1">
      <alignment horizontal="center" vertical="center"/>
    </xf>
    <xf numFmtId="165" fontId="6" fillId="0" borderId="71" xfId="2" applyFont="1" applyBorder="1" applyAlignment="1">
      <alignment horizontal="center" vertical="center"/>
    </xf>
    <xf numFmtId="165" fontId="6" fillId="0" borderId="16" xfId="2" applyFont="1" applyBorder="1" applyAlignment="1">
      <alignment horizontal="center"/>
    </xf>
    <xf numFmtId="0" fontId="4" fillId="0" borderId="0" xfId="0" applyFont="1"/>
    <xf numFmtId="0" fontId="3" fillId="6" borderId="70" xfId="0" applyFont="1" applyFill="1" applyBorder="1" applyAlignment="1" applyProtection="1">
      <alignment vertical="center"/>
      <protection hidden="1"/>
    </xf>
    <xf numFmtId="0" fontId="3" fillId="3" borderId="50" xfId="0" applyFont="1" applyFill="1" applyBorder="1" applyAlignment="1" applyProtection="1">
      <alignment horizontal="center" vertical="center" wrapText="1"/>
      <protection hidden="1"/>
    </xf>
    <xf numFmtId="0" fontId="3" fillId="3" borderId="15" xfId="0" applyFont="1" applyFill="1" applyBorder="1" applyAlignment="1" applyProtection="1">
      <alignment horizontal="center" vertical="center" wrapText="1"/>
      <protection hidden="1"/>
    </xf>
    <xf numFmtId="0" fontId="3" fillId="3" borderId="15" xfId="0" applyFont="1" applyFill="1" applyBorder="1" applyAlignment="1" applyProtection="1">
      <alignment horizontal="center" vertical="center"/>
      <protection hidden="1"/>
    </xf>
    <xf numFmtId="0" fontId="3" fillId="3" borderId="16" xfId="0" applyFont="1" applyFill="1" applyBorder="1" applyAlignment="1" applyProtection="1">
      <alignment horizontal="center" vertical="center"/>
      <protection hidden="1"/>
    </xf>
    <xf numFmtId="165" fontId="4" fillId="0" borderId="36" xfId="2" applyFont="1" applyBorder="1" applyAlignment="1">
      <alignment horizontal="center" vertical="center"/>
    </xf>
    <xf numFmtId="165" fontId="4" fillId="0" borderId="12" xfId="2" applyFont="1" applyBorder="1" applyAlignment="1">
      <alignment horizontal="center" vertical="center"/>
    </xf>
    <xf numFmtId="165" fontId="4" fillId="0" borderId="39" xfId="2" applyFont="1" applyBorder="1" applyAlignment="1">
      <alignment horizontal="center"/>
    </xf>
    <xf numFmtId="165" fontId="4" fillId="0" borderId="74" xfId="0" applyNumberFormat="1" applyFont="1" applyBorder="1" applyAlignment="1">
      <alignment horizontal="center" vertical="center"/>
    </xf>
    <xf numFmtId="165" fontId="4" fillId="0" borderId="75" xfId="0" applyNumberFormat="1" applyFont="1" applyBorder="1" applyAlignment="1">
      <alignment horizontal="center" vertical="center"/>
    </xf>
    <xf numFmtId="0" fontId="4" fillId="6" borderId="30" xfId="0" applyFont="1" applyFill="1" applyBorder="1"/>
    <xf numFmtId="165" fontId="4" fillId="0" borderId="76" xfId="0" applyNumberFormat="1" applyFont="1" applyBorder="1" applyAlignment="1">
      <alignment horizontal="center" vertical="center"/>
    </xf>
    <xf numFmtId="165" fontId="4" fillId="0" borderId="77" xfId="0" applyNumberFormat="1" applyFont="1" applyBorder="1" applyAlignment="1">
      <alignment horizontal="center" vertical="center"/>
    </xf>
    <xf numFmtId="165" fontId="4" fillId="0" borderId="71" xfId="2" applyFont="1" applyBorder="1" applyAlignment="1">
      <alignment horizontal="center" vertical="center"/>
    </xf>
    <xf numFmtId="165" fontId="4" fillId="0" borderId="78" xfId="2" applyFont="1" applyBorder="1" applyAlignment="1">
      <alignment horizontal="center"/>
    </xf>
    <xf numFmtId="0" fontId="3" fillId="3" borderId="52" xfId="0" applyFont="1" applyFill="1" applyBorder="1" applyAlignment="1" applyProtection="1">
      <alignment vertical="center" wrapText="1"/>
      <protection hidden="1"/>
    </xf>
    <xf numFmtId="0" fontId="3" fillId="3" borderId="53" xfId="0" applyFont="1" applyFill="1" applyBorder="1" applyAlignment="1" applyProtection="1">
      <alignment horizontal="center" vertical="center" wrapText="1"/>
      <protection hidden="1"/>
    </xf>
    <xf numFmtId="0" fontId="3" fillId="0" borderId="53" xfId="0" applyFont="1" applyBorder="1" applyAlignment="1">
      <alignment horizontal="center" vertical="center" wrapText="1"/>
    </xf>
    <xf numFmtId="0" fontId="3" fillId="3" borderId="80" xfId="0" applyFont="1" applyFill="1" applyBorder="1" applyAlignment="1" applyProtection="1">
      <alignment horizontal="center" vertical="center" wrapText="1"/>
      <protection hidden="1"/>
    </xf>
    <xf numFmtId="165" fontId="6" fillId="0" borderId="36" xfId="2" quotePrefix="1" applyFont="1" applyBorder="1" applyAlignment="1">
      <alignment vertical="center"/>
    </xf>
    <xf numFmtId="165" fontId="6" fillId="0" borderId="10" xfId="2" quotePrefix="1" applyFont="1" applyBorder="1" applyAlignment="1">
      <alignment vertical="center"/>
    </xf>
    <xf numFmtId="165" fontId="6" fillId="0" borderId="10" xfId="2" applyFont="1" applyBorder="1" applyAlignment="1">
      <alignment vertical="center"/>
    </xf>
    <xf numFmtId="165" fontId="6" fillId="0" borderId="10" xfId="2" quotePrefix="1" applyFont="1" applyBorder="1" applyAlignment="1"/>
    <xf numFmtId="165" fontId="6" fillId="0" borderId="10" xfId="0" applyNumberFormat="1" applyFont="1" applyBorder="1" applyAlignment="1">
      <alignment vertical="center" wrapText="1"/>
    </xf>
    <xf numFmtId="165" fontId="6" fillId="0" borderId="11" xfId="0" applyNumberFormat="1" applyFont="1" applyBorder="1"/>
    <xf numFmtId="165" fontId="6" fillId="0" borderId="25" xfId="2" quotePrefix="1" applyFont="1" applyBorder="1" applyAlignment="1">
      <alignment vertical="center"/>
    </xf>
    <xf numFmtId="165" fontId="6" fillId="0" borderId="3" xfId="2" quotePrefix="1" applyFont="1" applyBorder="1" applyAlignment="1">
      <alignment vertical="center"/>
    </xf>
    <xf numFmtId="165" fontId="6" fillId="0" borderId="3" xfId="2" applyFont="1" applyBorder="1" applyAlignment="1">
      <alignment vertical="center"/>
    </xf>
    <xf numFmtId="165" fontId="6" fillId="0" borderId="13" xfId="2" quotePrefix="1" applyFont="1" applyBorder="1" applyAlignment="1">
      <alignment vertical="center"/>
    </xf>
    <xf numFmtId="165" fontId="6" fillId="0" borderId="13" xfId="2" applyFont="1" applyBorder="1" applyAlignment="1">
      <alignment vertical="center"/>
    </xf>
    <xf numFmtId="0" fontId="37" fillId="0" borderId="31" xfId="0" applyFont="1" applyBorder="1"/>
    <xf numFmtId="165" fontId="6" fillId="0" borderId="50" xfId="2" quotePrefix="1" applyFont="1" applyBorder="1" applyAlignment="1">
      <alignment vertical="center"/>
    </xf>
    <xf numFmtId="165" fontId="6" fillId="0" borderId="15" xfId="2" quotePrefix="1" applyFont="1" applyBorder="1" applyAlignment="1">
      <alignment vertical="center"/>
    </xf>
    <xf numFmtId="165" fontId="6" fillId="0" borderId="15" xfId="2" applyFont="1" applyBorder="1" applyAlignment="1">
      <alignment vertical="center"/>
    </xf>
    <xf numFmtId="165" fontId="6" fillId="0" borderId="15" xfId="2" quotePrefix="1" applyFont="1" applyBorder="1" applyAlignment="1"/>
    <xf numFmtId="165" fontId="6" fillId="0" borderId="15" xfId="0" applyNumberFormat="1" applyFont="1" applyBorder="1" applyAlignment="1">
      <alignment vertical="center" wrapText="1"/>
    </xf>
    <xf numFmtId="165" fontId="6" fillId="0" borderId="16" xfId="0" applyNumberFormat="1" applyFont="1" applyBorder="1"/>
    <xf numFmtId="0" fontId="38" fillId="0" borderId="0" xfId="0" applyFont="1"/>
    <xf numFmtId="165" fontId="6" fillId="0" borderId="0" xfId="2" quotePrefix="1" applyFont="1" applyBorder="1" applyAlignment="1">
      <alignment vertical="center"/>
    </xf>
    <xf numFmtId="165" fontId="6" fillId="0" borderId="0" xfId="2" applyFont="1" applyBorder="1" applyAlignment="1">
      <alignment vertical="center"/>
    </xf>
    <xf numFmtId="165" fontId="6" fillId="0" borderId="0" xfId="2" quotePrefix="1" applyFont="1" applyBorder="1" applyAlignment="1"/>
    <xf numFmtId="0" fontId="6" fillId="0" borderId="0" xfId="0" applyFont="1" applyAlignment="1">
      <alignment vertical="center" wrapText="1"/>
    </xf>
    <xf numFmtId="0" fontId="3" fillId="3" borderId="82" xfId="0" applyFont="1" applyFill="1" applyBorder="1" applyAlignment="1" applyProtection="1">
      <alignment horizontal="left" vertical="center" wrapText="1"/>
      <protection hidden="1"/>
    </xf>
    <xf numFmtId="0" fontId="29" fillId="3" borderId="53" xfId="0" applyFont="1" applyFill="1" applyBorder="1" applyAlignment="1" applyProtection="1">
      <alignment horizontal="center" vertical="center" wrapText="1"/>
      <protection hidden="1"/>
    </xf>
    <xf numFmtId="0" fontId="3" fillId="3" borderId="83" xfId="0" applyFont="1" applyFill="1" applyBorder="1" applyAlignment="1" applyProtection="1">
      <alignment horizontal="center" vertical="center" wrapText="1"/>
      <protection hidden="1"/>
    </xf>
    <xf numFmtId="165" fontId="12" fillId="6" borderId="10" xfId="2" applyFont="1" applyFill="1" applyBorder="1" applyAlignment="1">
      <alignment horizontal="center" vertical="center"/>
    </xf>
    <xf numFmtId="0" fontId="3" fillId="3" borderId="6" xfId="0" applyFont="1" applyFill="1" applyBorder="1" applyAlignment="1" applyProtection="1">
      <alignment horizontal="center" vertical="center" wrapText="1"/>
      <protection hidden="1"/>
    </xf>
    <xf numFmtId="0" fontId="3" fillId="3" borderId="89" xfId="0" applyFont="1" applyFill="1" applyBorder="1" applyAlignment="1" applyProtection="1">
      <alignment horizontal="center" vertical="center" wrapText="1"/>
      <protection hidden="1"/>
    </xf>
    <xf numFmtId="0" fontId="12" fillId="0" borderId="29" xfId="0" applyFont="1" applyBorder="1" applyAlignment="1">
      <alignment wrapText="1"/>
    </xf>
    <xf numFmtId="165" fontId="12" fillId="0" borderId="84" xfId="2" quotePrefix="1" applyFont="1" applyBorder="1" applyAlignment="1">
      <alignment horizontal="center" vertical="center"/>
    </xf>
    <xf numFmtId="165" fontId="12" fillId="0" borderId="10" xfId="2" applyFont="1" applyBorder="1" applyAlignment="1">
      <alignment horizontal="center" vertical="center"/>
    </xf>
    <xf numFmtId="165" fontId="12" fillId="0" borderId="11" xfId="2" quotePrefix="1" applyFont="1" applyBorder="1" applyAlignment="1">
      <alignment horizontal="center"/>
    </xf>
    <xf numFmtId="165" fontId="12" fillId="0" borderId="90" xfId="0" applyNumberFormat="1" applyFont="1" applyBorder="1" applyAlignment="1">
      <alignment horizontal="center"/>
    </xf>
    <xf numFmtId="165" fontId="12" fillId="0" borderId="14" xfId="2" quotePrefix="1" applyFont="1" applyBorder="1" applyAlignment="1">
      <alignment horizontal="center" vertical="center"/>
    </xf>
    <xf numFmtId="165" fontId="12" fillId="0" borderId="3" xfId="2" applyFont="1" applyBorder="1" applyAlignment="1">
      <alignment horizontal="center" vertical="center"/>
    </xf>
    <xf numFmtId="165" fontId="12" fillId="0" borderId="3" xfId="2" quotePrefix="1" applyFont="1" applyBorder="1" applyAlignment="1">
      <alignment horizontal="center" vertical="center"/>
    </xf>
    <xf numFmtId="165" fontId="12" fillId="0" borderId="56" xfId="2" quotePrefix="1" applyFont="1" applyBorder="1" applyAlignment="1">
      <alignment horizontal="center" vertical="center"/>
    </xf>
    <xf numFmtId="165" fontId="37" fillId="0" borderId="3" xfId="2" applyFont="1" applyBorder="1" applyAlignment="1">
      <alignment horizontal="center" vertical="center"/>
    </xf>
    <xf numFmtId="165" fontId="37" fillId="0" borderId="15" xfId="2" applyFont="1" applyBorder="1" applyAlignment="1">
      <alignment horizontal="center" vertical="center"/>
    </xf>
    <xf numFmtId="165" fontId="12" fillId="0" borderId="15" xfId="2" applyFont="1" applyBorder="1" applyAlignment="1">
      <alignment horizontal="center" vertical="center"/>
    </xf>
    <xf numFmtId="165" fontId="12" fillId="0" borderId="16" xfId="2" applyFont="1" applyBorder="1" applyAlignment="1">
      <alignment horizontal="center" vertical="center"/>
    </xf>
    <xf numFmtId="165" fontId="12" fillId="0" borderId="91" xfId="2" applyFont="1" applyBorder="1" applyAlignment="1">
      <alignment horizontal="center" vertical="center"/>
    </xf>
    <xf numFmtId="0" fontId="37" fillId="0" borderId="0" xfId="0" applyFont="1"/>
    <xf numFmtId="0" fontId="39" fillId="0" borderId="0" xfId="0" applyFont="1"/>
    <xf numFmtId="165" fontId="4" fillId="0" borderId="0" xfId="2" quotePrefix="1" applyFont="1" applyBorder="1" applyAlignment="1">
      <alignment horizontal="center" vertical="center"/>
    </xf>
    <xf numFmtId="0" fontId="28" fillId="9" borderId="94" xfId="0" applyFont="1" applyFill="1" applyBorder="1" applyAlignment="1">
      <alignment vertical="center"/>
    </xf>
    <xf numFmtId="0" fontId="28" fillId="9" borderId="95" xfId="0" applyFont="1" applyFill="1" applyBorder="1" applyAlignment="1">
      <alignment horizontal="center" vertical="center" wrapText="1"/>
    </xf>
    <xf numFmtId="0" fontId="28" fillId="9" borderId="96" xfId="0" applyFont="1" applyFill="1" applyBorder="1" applyAlignment="1">
      <alignment horizontal="center" vertical="center" wrapText="1"/>
    </xf>
    <xf numFmtId="0" fontId="27" fillId="9" borderId="23" xfId="0" applyFont="1" applyFill="1" applyBorder="1"/>
    <xf numFmtId="16" fontId="12" fillId="9" borderId="84" xfId="0" applyNumberFormat="1" applyFont="1" applyFill="1" applyBorder="1" applyAlignment="1">
      <alignment horizontal="center" wrapText="1"/>
    </xf>
    <xf numFmtId="0" fontId="40" fillId="9" borderId="10" xfId="0" applyFont="1" applyFill="1" applyBorder="1" applyAlignment="1">
      <alignment horizontal="center" wrapText="1"/>
    </xf>
    <xf numFmtId="16" fontId="12" fillId="9" borderId="10" xfId="0" applyNumberFormat="1" applyFont="1" applyFill="1" applyBorder="1" applyAlignment="1">
      <alignment horizontal="center" wrapText="1"/>
    </xf>
    <xf numFmtId="16" fontId="27" fillId="9" borderId="10" xfId="0" applyNumberFormat="1" applyFont="1" applyFill="1" applyBorder="1" applyAlignment="1">
      <alignment horizontal="center" wrapText="1"/>
    </xf>
    <xf numFmtId="16" fontId="27" fillId="9" borderId="11" xfId="0" applyNumberFormat="1" applyFont="1" applyFill="1" applyBorder="1" applyAlignment="1">
      <alignment horizontal="center" wrapText="1"/>
    </xf>
    <xf numFmtId="16" fontId="12" fillId="9" borderId="14" xfId="0" applyNumberFormat="1" applyFont="1" applyFill="1" applyBorder="1" applyAlignment="1">
      <alignment horizontal="center" wrapText="1"/>
    </xf>
    <xf numFmtId="0" fontId="40" fillId="9" borderId="3" xfId="0" applyFont="1" applyFill="1" applyBorder="1" applyAlignment="1">
      <alignment horizontal="center" wrapText="1"/>
    </xf>
    <xf numFmtId="16" fontId="12" fillId="9" borderId="3" xfId="0" applyNumberFormat="1" applyFont="1" applyFill="1" applyBorder="1" applyAlignment="1">
      <alignment horizontal="center" wrapText="1"/>
    </xf>
    <xf numFmtId="16" fontId="27" fillId="9" borderId="3" xfId="0" applyNumberFormat="1" applyFont="1" applyFill="1" applyBorder="1" applyAlignment="1">
      <alignment horizontal="center" wrapText="1"/>
    </xf>
    <xf numFmtId="16" fontId="27" fillId="9" borderId="13" xfId="0" applyNumberFormat="1" applyFont="1" applyFill="1" applyBorder="1" applyAlignment="1">
      <alignment horizontal="center" wrapText="1"/>
    </xf>
    <xf numFmtId="16" fontId="41" fillId="0" borderId="0" xfId="0" applyNumberFormat="1" applyFont="1"/>
    <xf numFmtId="0" fontId="40" fillId="9" borderId="15" xfId="0" applyFont="1" applyFill="1" applyBorder="1" applyAlignment="1">
      <alignment horizontal="center" wrapText="1"/>
    </xf>
    <xf numFmtId="16" fontId="27" fillId="9" borderId="15" xfId="0" applyNumberFormat="1" applyFont="1" applyFill="1" applyBorder="1" applyAlignment="1">
      <alignment horizontal="center" wrapText="1"/>
    </xf>
    <xf numFmtId="16" fontId="27" fillId="9" borderId="16" xfId="0" applyNumberFormat="1" applyFont="1" applyFill="1" applyBorder="1" applyAlignment="1">
      <alignment horizontal="center" wrapText="1"/>
    </xf>
    <xf numFmtId="16" fontId="37" fillId="0" borderId="0" xfId="0" applyNumberFormat="1" applyFont="1"/>
    <xf numFmtId="0" fontId="37" fillId="6" borderId="0" xfId="0" applyFont="1" applyFill="1"/>
    <xf numFmtId="0" fontId="32" fillId="6" borderId="0" xfId="0" applyFont="1" applyFill="1"/>
    <xf numFmtId="164" fontId="7" fillId="11" borderId="98" xfId="1" applyFont="1" applyFill="1" applyBorder="1">
      <alignment vertical="center"/>
    </xf>
    <xf numFmtId="164" fontId="7" fillId="11" borderId="12" xfId="1" applyFont="1" applyFill="1" applyBorder="1">
      <alignment vertical="center"/>
    </xf>
    <xf numFmtId="164" fontId="2" fillId="11" borderId="12" xfId="1" applyFont="1" applyFill="1" applyBorder="1">
      <alignment vertical="center"/>
    </xf>
    <xf numFmtId="164" fontId="2" fillId="11" borderId="39" xfId="1" applyFont="1" applyFill="1" applyBorder="1">
      <alignment vertical="center"/>
    </xf>
    <xf numFmtId="0" fontId="3" fillId="0" borderId="52" xfId="0" applyFont="1" applyBorder="1" applyAlignment="1" applyProtection="1">
      <alignment horizontal="left" vertical="center" wrapText="1"/>
      <protection hidden="1"/>
    </xf>
    <xf numFmtId="0" fontId="42" fillId="0" borderId="80" xfId="0" applyFont="1" applyBorder="1" applyAlignment="1">
      <alignment horizontal="center" vertical="center"/>
    </xf>
    <xf numFmtId="0" fontId="43" fillId="6" borderId="29" xfId="0" applyFont="1" applyFill="1" applyBorder="1"/>
    <xf numFmtId="165" fontId="6" fillId="0" borderId="36" xfId="2" quotePrefix="1" applyFont="1" applyBorder="1" applyAlignment="1">
      <alignment horizontal="center" vertical="center"/>
    </xf>
    <xf numFmtId="165" fontId="6" fillId="0" borderId="10" xfId="2" quotePrefix="1" applyFont="1" applyBorder="1" applyAlignment="1">
      <alignment horizontal="center"/>
    </xf>
    <xf numFmtId="165" fontId="6" fillId="0" borderId="3" xfId="2" quotePrefix="1" applyFont="1" applyBorder="1" applyAlignment="1">
      <alignment horizontal="center"/>
    </xf>
    <xf numFmtId="0" fontId="43" fillId="6" borderId="30" xfId="0" applyFont="1" applyFill="1" applyBorder="1"/>
    <xf numFmtId="0" fontId="6" fillId="6" borderId="99" xfId="0" applyFont="1" applyFill="1" applyBorder="1"/>
    <xf numFmtId="0" fontId="43" fillId="6" borderId="31" xfId="0" applyFont="1" applyFill="1" applyBorder="1"/>
    <xf numFmtId="165" fontId="6" fillId="0" borderId="50" xfId="2" quotePrefix="1" applyFont="1" applyBorder="1" applyAlignment="1">
      <alignment horizontal="center" vertical="center"/>
    </xf>
    <xf numFmtId="165" fontId="6" fillId="0" borderId="15" xfId="2" quotePrefix="1" applyFont="1" applyBorder="1" applyAlignment="1">
      <alignment horizontal="center"/>
    </xf>
    <xf numFmtId="165" fontId="6" fillId="0" borderId="16" xfId="2" quotePrefix="1" applyFont="1" applyBorder="1" applyAlignment="1">
      <alignment horizontal="center"/>
    </xf>
    <xf numFmtId="0" fontId="43" fillId="6" borderId="0" xfId="0" applyFont="1" applyFill="1"/>
    <xf numFmtId="0" fontId="44" fillId="3" borderId="8" xfId="0" applyFont="1" applyFill="1" applyBorder="1" applyAlignment="1" applyProtection="1">
      <alignment vertical="center" wrapText="1"/>
      <protection hidden="1"/>
    </xf>
    <xf numFmtId="0" fontId="44" fillId="3" borderId="35" xfId="0" applyFont="1" applyFill="1" applyBorder="1" applyAlignment="1" applyProtection="1">
      <alignment horizontal="center" vertical="center" wrapText="1"/>
      <protection hidden="1"/>
    </xf>
    <xf numFmtId="0" fontId="44" fillId="3" borderId="9" xfId="0" applyFont="1" applyFill="1" applyBorder="1" applyAlignment="1" applyProtection="1">
      <alignment horizontal="center" vertical="center" wrapText="1"/>
      <protection hidden="1"/>
    </xf>
    <xf numFmtId="0" fontId="44" fillId="0" borderId="33" xfId="0" applyFont="1" applyBorder="1" applyAlignment="1">
      <alignment horizontal="center" vertical="center" wrapText="1"/>
    </xf>
    <xf numFmtId="0" fontId="45" fillId="6" borderId="0" xfId="0" applyFont="1" applyFill="1"/>
    <xf numFmtId="0" fontId="12" fillId="0" borderId="29" xfId="0" applyFont="1" applyBorder="1"/>
    <xf numFmtId="165" fontId="12" fillId="0" borderId="10" xfId="2" quotePrefix="1" applyFont="1" applyBorder="1" applyAlignment="1">
      <alignment horizontal="center" vertical="center"/>
    </xf>
    <xf numFmtId="0" fontId="6" fillId="0" borderId="0" xfId="2" applyNumberFormat="1" applyFont="1" applyBorder="1" applyAlignment="1">
      <alignment horizontal="center" vertical="center"/>
    </xf>
    <xf numFmtId="0" fontId="46" fillId="0" borderId="0" xfId="0" quotePrefix="1" applyFont="1" applyAlignment="1">
      <alignment wrapText="1"/>
    </xf>
    <xf numFmtId="165" fontId="6" fillId="0" borderId="0" xfId="2" quotePrefix="1" applyFont="1" applyBorder="1" applyAlignment="1">
      <alignment horizontal="left" vertical="center"/>
    </xf>
    <xf numFmtId="0" fontId="3" fillId="3" borderId="101" xfId="0" applyFont="1" applyFill="1" applyBorder="1" applyAlignment="1" applyProtection="1">
      <alignment horizontal="center" vertical="center" wrapText="1"/>
      <protection hidden="1"/>
    </xf>
    <xf numFmtId="0" fontId="3" fillId="3" borderId="102" xfId="0" applyFont="1" applyFill="1" applyBorder="1" applyAlignment="1" applyProtection="1">
      <alignment horizontal="center" vertical="center" wrapText="1"/>
      <protection hidden="1"/>
    </xf>
    <xf numFmtId="0" fontId="3" fillId="3" borderId="73" xfId="0" applyFont="1" applyFill="1" applyBorder="1" applyAlignment="1" applyProtection="1">
      <alignment horizontal="center" vertical="center" wrapText="1"/>
      <protection hidden="1"/>
    </xf>
    <xf numFmtId="0" fontId="47" fillId="6" borderId="103" xfId="0" applyFont="1" applyFill="1" applyBorder="1"/>
    <xf numFmtId="165" fontId="47" fillId="0" borderId="104" xfId="2" quotePrefix="1" applyFont="1" applyBorder="1" applyAlignment="1">
      <alignment horizontal="center" vertical="center"/>
    </xf>
    <xf numFmtId="165" fontId="6" fillId="3" borderId="105" xfId="0" applyNumberFormat="1" applyFont="1" applyFill="1" applyBorder="1" applyAlignment="1" applyProtection="1">
      <alignment horizontal="center" vertical="center" wrapText="1"/>
      <protection hidden="1"/>
    </xf>
    <xf numFmtId="16" fontId="6" fillId="3" borderId="10" xfId="0" applyNumberFormat="1" applyFont="1" applyFill="1" applyBorder="1" applyAlignment="1" applyProtection="1">
      <alignment horizontal="center" vertical="center" wrapText="1"/>
      <protection hidden="1"/>
    </xf>
    <xf numFmtId="16" fontId="6" fillId="3" borderId="11" xfId="0" applyNumberFormat="1" applyFont="1" applyFill="1" applyBorder="1" applyAlignment="1" applyProtection="1">
      <alignment horizontal="center" vertical="center" wrapText="1"/>
      <protection hidden="1"/>
    </xf>
    <xf numFmtId="0" fontId="47" fillId="6" borderId="106" xfId="0" applyFont="1" applyFill="1" applyBorder="1"/>
    <xf numFmtId="165" fontId="47" fillId="0" borderId="107" xfId="2" quotePrefix="1" applyFont="1" applyBorder="1" applyAlignment="1">
      <alignment horizontal="center" vertical="center"/>
    </xf>
    <xf numFmtId="165" fontId="6" fillId="3" borderId="108" xfId="0" applyNumberFormat="1" applyFont="1" applyFill="1" applyBorder="1" applyAlignment="1" applyProtection="1">
      <alignment horizontal="center" vertical="center" wrapText="1"/>
      <protection hidden="1"/>
    </xf>
    <xf numFmtId="16" fontId="6" fillId="3" borderId="3" xfId="0" applyNumberFormat="1" applyFont="1" applyFill="1" applyBorder="1" applyAlignment="1" applyProtection="1">
      <alignment horizontal="center" vertical="center" wrapText="1"/>
      <protection hidden="1"/>
    </xf>
    <xf numFmtId="16" fontId="6" fillId="3" borderId="13" xfId="0" applyNumberFormat="1" applyFont="1" applyFill="1" applyBorder="1" applyAlignment="1" applyProtection="1">
      <alignment horizontal="center" vertical="center" wrapText="1"/>
      <protection hidden="1"/>
    </xf>
    <xf numFmtId="0" fontId="47" fillId="6" borderId="30" xfId="0" applyFont="1" applyFill="1" applyBorder="1"/>
    <xf numFmtId="0" fontId="47" fillId="6" borderId="57" xfId="0" applyFont="1" applyFill="1" applyBorder="1"/>
    <xf numFmtId="165" fontId="47" fillId="0" borderId="109" xfId="2" quotePrefix="1" applyFont="1" applyBorder="1" applyAlignment="1">
      <alignment horizontal="center" vertical="center"/>
    </xf>
    <xf numFmtId="165" fontId="6" fillId="3" borderId="110" xfId="0" applyNumberFormat="1" applyFont="1" applyFill="1" applyBorder="1" applyAlignment="1" applyProtection="1">
      <alignment horizontal="center" vertical="center" wrapText="1"/>
      <protection hidden="1"/>
    </xf>
    <xf numFmtId="16" fontId="6" fillId="3" borderId="15" xfId="0" applyNumberFormat="1" applyFont="1" applyFill="1" applyBorder="1" applyAlignment="1" applyProtection="1">
      <alignment horizontal="center" vertical="center" wrapText="1"/>
      <protection hidden="1"/>
    </xf>
    <xf numFmtId="16" fontId="6" fillId="3" borderId="16" xfId="0" applyNumberFormat="1" applyFont="1" applyFill="1" applyBorder="1" applyAlignment="1" applyProtection="1">
      <alignment horizontal="center" vertical="center" wrapText="1"/>
      <protection hidden="1"/>
    </xf>
    <xf numFmtId="0" fontId="29" fillId="9" borderId="8" xfId="0" applyFont="1" applyFill="1" applyBorder="1" applyAlignment="1">
      <alignment horizontal="left" vertical="center" wrapText="1"/>
    </xf>
    <xf numFmtId="0" fontId="29" fillId="9" borderId="112" xfId="0" applyFont="1" applyFill="1" applyBorder="1" applyAlignment="1">
      <alignment horizontal="center" vertical="center" wrapText="1"/>
    </xf>
    <xf numFmtId="0" fontId="29" fillId="9" borderId="113" xfId="0" applyFont="1" applyFill="1" applyBorder="1" applyAlignment="1">
      <alignment horizontal="center" vertical="center" wrapText="1"/>
    </xf>
    <xf numFmtId="0" fontId="29" fillId="9" borderId="114" xfId="0" applyFont="1" applyFill="1" applyBorder="1" applyAlignment="1">
      <alignment horizontal="center" vertical="center" wrapText="1"/>
    </xf>
    <xf numFmtId="0" fontId="37" fillId="0" borderId="0" xfId="0" applyFont="1" applyAlignment="1">
      <alignment vertical="center"/>
    </xf>
    <xf numFmtId="165" fontId="12" fillId="0" borderId="14" xfId="0" applyNumberFormat="1" applyFont="1" applyBorder="1" applyAlignment="1">
      <alignment horizontal="center" vertical="center"/>
    </xf>
    <xf numFmtId="0" fontId="37" fillId="0" borderId="85" xfId="0" applyFont="1" applyBorder="1" applyAlignment="1">
      <alignment horizontal="left"/>
    </xf>
    <xf numFmtId="165" fontId="6" fillId="0" borderId="12" xfId="2" applyFont="1" applyBorder="1" applyAlignment="1">
      <alignment horizontal="center" vertical="center"/>
    </xf>
    <xf numFmtId="16" fontId="12" fillId="9" borderId="12" xfId="0" applyNumberFormat="1" applyFont="1" applyFill="1" applyBorder="1" applyAlignment="1">
      <alignment horizontal="center" vertical="center" wrapText="1"/>
    </xf>
    <xf numFmtId="16" fontId="12" fillId="9" borderId="39" xfId="0" applyNumberFormat="1" applyFont="1" applyFill="1" applyBorder="1" applyAlignment="1">
      <alignment horizontal="center" vertical="center" wrapText="1"/>
    </xf>
    <xf numFmtId="0" fontId="29" fillId="3" borderId="8" xfId="0" applyFont="1" applyFill="1" applyBorder="1" applyAlignment="1" applyProtection="1">
      <alignment vertical="center" wrapText="1"/>
      <protection hidden="1"/>
    </xf>
    <xf numFmtId="0" fontId="4" fillId="6" borderId="29" xfId="0" applyFont="1" applyFill="1" applyBorder="1" applyAlignment="1">
      <alignment vertical="center"/>
    </xf>
    <xf numFmtId="0" fontId="6" fillId="6" borderId="30" xfId="0" applyFont="1" applyFill="1" applyBorder="1"/>
    <xf numFmtId="0" fontId="4" fillId="6" borderId="30" xfId="0" applyFont="1" applyFill="1" applyBorder="1" applyAlignment="1">
      <alignment vertical="center"/>
    </xf>
    <xf numFmtId="165" fontId="4" fillId="0" borderId="10" xfId="2" applyFont="1" applyBorder="1" applyAlignment="1">
      <alignment horizontal="center" vertical="center"/>
    </xf>
    <xf numFmtId="165" fontId="4" fillId="0" borderId="11" xfId="2" applyFont="1" applyBorder="1" applyAlignment="1">
      <alignment horizontal="center"/>
    </xf>
    <xf numFmtId="0" fontId="4" fillId="6" borderId="31" xfId="0" applyFont="1" applyFill="1" applyBorder="1"/>
    <xf numFmtId="165" fontId="6" fillId="0" borderId="35" xfId="2" quotePrefix="1" applyFont="1" applyBorder="1" applyAlignment="1">
      <alignment vertical="center"/>
    </xf>
    <xf numFmtId="165" fontId="6" fillId="0" borderId="9" xfId="2" quotePrefix="1" applyFont="1" applyBorder="1" applyAlignment="1">
      <alignment vertical="center"/>
    </xf>
    <xf numFmtId="165" fontId="6" fillId="0" borderId="9" xfId="2" applyFont="1" applyBorder="1" applyAlignment="1">
      <alignment vertical="center"/>
    </xf>
    <xf numFmtId="165" fontId="6" fillId="0" borderId="9" xfId="2" quotePrefix="1" applyFont="1" applyBorder="1" applyAlignment="1"/>
    <xf numFmtId="165" fontId="6" fillId="0" borderId="9" xfId="0" applyNumberFormat="1" applyFont="1" applyBorder="1" applyAlignment="1">
      <alignment vertical="center" wrapText="1"/>
    </xf>
    <xf numFmtId="165" fontId="6" fillId="0" borderId="33" xfId="0" applyNumberFormat="1" applyFont="1" applyBorder="1"/>
    <xf numFmtId="165" fontId="6" fillId="0" borderId="3" xfId="2" quotePrefix="1" applyFont="1" applyBorder="1" applyAlignment="1"/>
    <xf numFmtId="165" fontId="6" fillId="0" borderId="13" xfId="0" applyNumberFormat="1" applyFont="1" applyBorder="1"/>
    <xf numFmtId="0" fontId="3" fillId="3" borderId="4" xfId="0" applyFont="1" applyFill="1" applyBorder="1" applyAlignment="1" applyProtection="1">
      <alignment horizontal="center" vertical="center" wrapText="1"/>
      <protection hidden="1"/>
    </xf>
    <xf numFmtId="165" fontId="37" fillId="0" borderId="10" xfId="2" applyFont="1" applyBorder="1" applyAlignment="1">
      <alignment horizontal="center" vertical="center"/>
    </xf>
    <xf numFmtId="165" fontId="12" fillId="0" borderId="87" xfId="2" quotePrefix="1" applyFont="1" applyBorder="1" applyAlignment="1">
      <alignment horizontal="center" vertical="center"/>
    </xf>
    <xf numFmtId="0" fontId="29" fillId="4" borderId="116" xfId="0" applyFont="1" applyFill="1" applyBorder="1" applyAlignment="1">
      <alignment horizontal="center" vertical="center" wrapText="1"/>
    </xf>
    <xf numFmtId="0" fontId="29" fillId="4" borderId="102" xfId="0" applyFont="1" applyFill="1" applyBorder="1" applyAlignment="1">
      <alignment horizontal="center" vertical="center" wrapText="1"/>
    </xf>
    <xf numFmtId="0" fontId="29" fillId="4" borderId="73" xfId="0" applyFont="1" applyFill="1" applyBorder="1" applyAlignment="1">
      <alignment horizontal="center" vertical="center" wrapText="1"/>
    </xf>
    <xf numFmtId="16" fontId="12" fillId="0" borderId="3" xfId="0" applyNumberFormat="1" applyFont="1" applyBorder="1" applyAlignment="1">
      <alignment horizontal="center" vertical="center"/>
    </xf>
    <xf numFmtId="16" fontId="12" fillId="0" borderId="10" xfId="0" applyNumberFormat="1" applyFont="1" applyBorder="1" applyAlignment="1">
      <alignment horizontal="center" vertical="center"/>
    </xf>
    <xf numFmtId="16" fontId="12" fillId="0" borderId="11" xfId="0" applyNumberFormat="1" applyFont="1" applyBorder="1" applyAlignment="1">
      <alignment horizontal="center" vertical="center"/>
    </xf>
    <xf numFmtId="16" fontId="12" fillId="0" borderId="13" xfId="0" applyNumberFormat="1" applyFont="1" applyBorder="1" applyAlignment="1">
      <alignment horizontal="center" vertical="center"/>
    </xf>
    <xf numFmtId="16" fontId="6" fillId="0" borderId="15" xfId="0" applyNumberFormat="1" applyFont="1" applyBorder="1" applyAlignment="1">
      <alignment horizontal="center"/>
    </xf>
    <xf numFmtId="16" fontId="12" fillId="0" borderId="15" xfId="0" applyNumberFormat="1" applyFont="1" applyBorder="1" applyAlignment="1">
      <alignment horizontal="center" vertical="center"/>
    </xf>
    <xf numFmtId="16" fontId="6" fillId="0" borderId="16" xfId="0" applyNumberFormat="1" applyFont="1" applyBorder="1" applyAlignment="1">
      <alignment horizontal="center"/>
    </xf>
    <xf numFmtId="0" fontId="12" fillId="0" borderId="0" xfId="0" applyFont="1"/>
    <xf numFmtId="16" fontId="12" fillId="0" borderId="0" xfId="0" applyNumberFormat="1" applyFont="1" applyAlignment="1">
      <alignment horizontal="center"/>
    </xf>
    <xf numFmtId="0" fontId="40" fillId="9" borderId="0" xfId="0" applyFont="1" applyFill="1" applyAlignment="1">
      <alignment horizontal="center" wrapText="1"/>
    </xf>
    <xf numFmtId="16" fontId="27" fillId="9" borderId="0" xfId="0" applyNumberFormat="1" applyFont="1" applyFill="1" applyAlignment="1">
      <alignment horizontal="center" wrapText="1"/>
    </xf>
    <xf numFmtId="0" fontId="52" fillId="4" borderId="117" xfId="0" applyFont="1" applyFill="1" applyBorder="1" applyAlignment="1">
      <alignment horizontal="left" vertical="center" wrapText="1"/>
    </xf>
    <xf numFmtId="0" fontId="52" fillId="4" borderId="118" xfId="0" applyFont="1" applyFill="1" applyBorder="1" applyAlignment="1">
      <alignment horizontal="center" vertical="center" wrapText="1"/>
    </xf>
    <xf numFmtId="0" fontId="52" fillId="0" borderId="119" xfId="0" applyFont="1" applyBorder="1" applyAlignment="1">
      <alignment horizontal="center" vertical="center"/>
    </xf>
    <xf numFmtId="0" fontId="53" fillId="0" borderId="120" xfId="0" applyFont="1" applyBorder="1" applyAlignment="1">
      <alignment horizontal="left" vertical="center" wrapText="1"/>
    </xf>
    <xf numFmtId="16" fontId="53" fillId="0" borderId="121" xfId="0" applyNumberFormat="1" applyFont="1" applyBorder="1" applyAlignment="1">
      <alignment horizontal="center" vertical="center"/>
    </xf>
    <xf numFmtId="0" fontId="54" fillId="0" borderId="121" xfId="0" applyFont="1" applyBorder="1" applyAlignment="1">
      <alignment horizontal="center" vertical="center"/>
    </xf>
    <xf numFmtId="16" fontId="53" fillId="0" borderId="58" xfId="0" applyNumberFormat="1" applyFont="1" applyBorder="1" applyAlignment="1">
      <alignment horizontal="center" vertical="center"/>
    </xf>
    <xf numFmtId="0" fontId="12" fillId="0" borderId="97" xfId="0" applyFont="1" applyBorder="1"/>
    <xf numFmtId="0" fontId="6" fillId="0" borderId="86" xfId="0" applyFont="1" applyBorder="1"/>
    <xf numFmtId="16" fontId="12" fillId="9" borderId="87" xfId="0" applyNumberFormat="1" applyFont="1" applyFill="1" applyBorder="1" applyAlignment="1">
      <alignment horizontal="center" wrapText="1"/>
    </xf>
    <xf numFmtId="16" fontId="12" fillId="9" borderId="15" xfId="0" applyNumberFormat="1" applyFont="1" applyFill="1" applyBorder="1" applyAlignment="1">
      <alignment horizontal="center" wrapText="1"/>
    </xf>
    <xf numFmtId="0" fontId="29" fillId="7" borderId="57" xfId="0" applyFont="1" applyFill="1" applyBorder="1" applyAlignment="1">
      <alignment horizontal="justify" vertical="center"/>
    </xf>
    <xf numFmtId="165" fontId="4" fillId="7" borderId="3" xfId="2" applyFont="1" applyFill="1" applyBorder="1" applyAlignment="1">
      <alignment horizontal="center" vertical="center"/>
    </xf>
    <xf numFmtId="165" fontId="4" fillId="0" borderId="125" xfId="2" applyFont="1" applyBorder="1" applyAlignment="1">
      <alignment horizontal="center" vertical="center"/>
    </xf>
    <xf numFmtId="165" fontId="12" fillId="0" borderId="71" xfId="2" quotePrefix="1" applyFont="1" applyBorder="1" applyAlignment="1">
      <alignment horizontal="center" vertical="center"/>
    </xf>
    <xf numFmtId="0" fontId="12" fillId="0" borderId="79" xfId="0" applyFont="1" applyBorder="1" applyAlignment="1">
      <alignment horizontal="left"/>
    </xf>
    <xf numFmtId="165" fontId="12" fillId="0" borderId="84" xfId="0" applyNumberFormat="1" applyFont="1" applyBorder="1" applyAlignment="1">
      <alignment horizontal="center" vertical="center"/>
    </xf>
    <xf numFmtId="165" fontId="12" fillId="0" borderId="9" xfId="2" quotePrefix="1" applyFont="1" applyBorder="1" applyAlignment="1">
      <alignment horizontal="center" vertical="center"/>
    </xf>
    <xf numFmtId="16" fontId="12" fillId="9" borderId="10" xfId="0" applyNumberFormat="1" applyFont="1" applyFill="1" applyBorder="1" applyAlignment="1">
      <alignment horizontal="center" vertical="center" wrapText="1"/>
    </xf>
    <xf numFmtId="16" fontId="12" fillId="9" borderId="11" xfId="0" applyNumberFormat="1" applyFont="1" applyFill="1" applyBorder="1" applyAlignment="1">
      <alignment horizontal="center" vertical="center" wrapText="1"/>
    </xf>
    <xf numFmtId="0" fontId="12" fillId="0" borderId="86" xfId="0" applyFont="1" applyBorder="1" applyAlignment="1">
      <alignment horizontal="left"/>
    </xf>
    <xf numFmtId="165" fontId="12" fillId="0" borderId="87" xfId="0" applyNumberFormat="1" applyFont="1" applyBorder="1" applyAlignment="1">
      <alignment horizontal="center" vertical="center" wrapText="1"/>
    </xf>
    <xf numFmtId="16" fontId="12" fillId="9" borderId="15" xfId="0" applyNumberFormat="1" applyFont="1" applyFill="1" applyBorder="1" applyAlignment="1">
      <alignment horizontal="center" vertical="center" wrapText="1"/>
    </xf>
    <xf numFmtId="16" fontId="12" fillId="9" borderId="16" xfId="0" applyNumberFormat="1" applyFont="1" applyFill="1" applyBorder="1" applyAlignment="1">
      <alignment horizontal="center" vertical="center" wrapText="1"/>
    </xf>
    <xf numFmtId="16" fontId="12" fillId="4" borderId="36" xfId="0" applyNumberFormat="1" applyFont="1" applyFill="1" applyBorder="1" applyAlignment="1">
      <alignment horizontal="center" vertical="center" wrapText="1"/>
    </xf>
    <xf numFmtId="16" fontId="12" fillId="4" borderId="25" xfId="0" applyNumberFormat="1" applyFont="1" applyFill="1" applyBorder="1" applyAlignment="1">
      <alignment horizontal="center" vertical="center" wrapText="1"/>
    </xf>
    <xf numFmtId="16" fontId="6" fillId="0" borderId="50" xfId="0" applyNumberFormat="1" applyFont="1" applyBorder="1" applyAlignment="1">
      <alignment horizontal="center"/>
    </xf>
    <xf numFmtId="0" fontId="49" fillId="0" borderId="29" xfId="0" applyFont="1" applyBorder="1"/>
    <xf numFmtId="0" fontId="12" fillId="3" borderId="30" xfId="0" applyFont="1" applyFill="1" applyBorder="1" applyAlignment="1" applyProtection="1">
      <alignment horizontal="left" vertical="center" wrapText="1"/>
      <protection hidden="1"/>
    </xf>
    <xf numFmtId="165" fontId="4" fillId="7" borderId="3" xfId="2" quotePrefix="1" applyFont="1" applyFill="1" applyBorder="1" applyAlignment="1">
      <alignment horizontal="center" vertical="center"/>
    </xf>
    <xf numFmtId="165" fontId="4" fillId="7" borderId="50" xfId="2" quotePrefix="1" applyFont="1" applyFill="1" applyBorder="1" applyAlignment="1">
      <alignment horizontal="center" vertical="center"/>
    </xf>
    <xf numFmtId="165" fontId="4" fillId="7" borderId="15" xfId="2" quotePrefix="1" applyFont="1" applyFill="1" applyBorder="1" applyAlignment="1">
      <alignment horizontal="center" vertical="center"/>
    </xf>
    <xf numFmtId="164" fontId="7" fillId="2" borderId="55" xfId="1" applyFont="1" applyBorder="1">
      <alignment vertical="center"/>
    </xf>
    <xf numFmtId="165" fontId="3" fillId="3" borderId="126" xfId="3" applyFont="1" applyFill="1" applyBorder="1" applyAlignment="1" applyProtection="1">
      <alignment horizontal="left" vertical="center" wrapText="1"/>
      <protection hidden="1"/>
    </xf>
    <xf numFmtId="165" fontId="3" fillId="3" borderId="127" xfId="3" applyFont="1" applyFill="1" applyBorder="1" applyAlignment="1" applyProtection="1">
      <alignment horizontal="center" vertical="center" wrapText="1"/>
      <protection hidden="1"/>
    </xf>
    <xf numFmtId="165" fontId="6" fillId="0" borderId="128" xfId="2" quotePrefix="1" applyFont="1" applyBorder="1" applyAlignment="1">
      <alignment horizontal="center" vertical="center"/>
    </xf>
    <xf numFmtId="165" fontId="6" fillId="0" borderId="129" xfId="2" quotePrefix="1" applyFont="1" applyBorder="1" applyAlignment="1">
      <alignment horizontal="left" vertical="center"/>
    </xf>
    <xf numFmtId="165" fontId="6" fillId="0" borderId="130" xfId="2" quotePrefix="1" applyFont="1" applyBorder="1" applyAlignment="1">
      <alignment horizontal="left" vertical="center"/>
    </xf>
    <xf numFmtId="164" fontId="7" fillId="2" borderId="60" xfId="1" applyFont="1" applyBorder="1">
      <alignment vertical="center"/>
    </xf>
    <xf numFmtId="164" fontId="7" fillId="2" borderId="0" xfId="1" applyFont="1" applyBorder="1">
      <alignment vertical="center"/>
    </xf>
    <xf numFmtId="165" fontId="12" fillId="0" borderId="98" xfId="2" quotePrefix="1" applyFont="1" applyBorder="1" applyAlignment="1">
      <alignment horizontal="center" vertical="center"/>
    </xf>
    <xf numFmtId="165" fontId="12" fillId="0" borderId="12" xfId="2" applyFont="1" applyBorder="1" applyAlignment="1">
      <alignment horizontal="center" vertical="center"/>
    </xf>
    <xf numFmtId="165" fontId="12" fillId="0" borderId="75" xfId="0" applyNumberFormat="1" applyFont="1" applyBorder="1" applyAlignment="1">
      <alignment horizontal="center" vertical="center" wrapText="1"/>
    </xf>
    <xf numFmtId="165" fontId="12" fillId="0" borderId="131" xfId="2" applyFont="1" applyBorder="1" applyAlignment="1">
      <alignment horizontal="center"/>
    </xf>
    <xf numFmtId="165" fontId="12" fillId="0" borderId="125" xfId="2" applyFont="1" applyBorder="1" applyAlignment="1">
      <alignment horizontal="center"/>
    </xf>
    <xf numFmtId="0" fontId="12" fillId="0" borderId="132" xfId="0" applyFont="1" applyBorder="1"/>
    <xf numFmtId="165" fontId="12" fillId="0" borderId="133" xfId="2" quotePrefix="1" applyFont="1" applyBorder="1" applyAlignment="1">
      <alignment horizontal="center" vertical="center"/>
    </xf>
    <xf numFmtId="165" fontId="12" fillId="0" borderId="134" xfId="2" quotePrefix="1" applyFont="1" applyBorder="1" applyAlignment="1">
      <alignment horizontal="center" vertical="center"/>
    </xf>
    <xf numFmtId="165" fontId="12" fillId="0" borderId="134" xfId="2" applyFont="1" applyBorder="1" applyAlignment="1">
      <alignment horizontal="center" vertical="center"/>
    </xf>
    <xf numFmtId="165" fontId="12" fillId="0" borderId="134" xfId="2" applyFont="1" applyBorder="1" applyAlignment="1">
      <alignment horizontal="center"/>
    </xf>
    <xf numFmtId="165" fontId="12" fillId="0" borderId="135" xfId="0" applyNumberFormat="1" applyFont="1" applyBorder="1" applyAlignment="1">
      <alignment horizontal="center" vertical="center" wrapText="1"/>
    </xf>
    <xf numFmtId="165" fontId="12" fillId="0" borderId="136" xfId="0" applyNumberFormat="1" applyFont="1" applyBorder="1" applyAlignment="1">
      <alignment horizontal="center"/>
    </xf>
    <xf numFmtId="0" fontId="12" fillId="0" borderId="137" xfId="0" applyFont="1" applyBorder="1"/>
    <xf numFmtId="0" fontId="12" fillId="0" borderId="129" xfId="0" applyFont="1" applyBorder="1"/>
    <xf numFmtId="165" fontId="12" fillId="0" borderId="138" xfId="0" applyNumberFormat="1" applyFont="1" applyBorder="1" applyAlignment="1">
      <alignment horizontal="center"/>
    </xf>
    <xf numFmtId="0" fontId="12" fillId="0" borderId="130" xfId="0" applyFont="1" applyBorder="1"/>
    <xf numFmtId="165" fontId="12" fillId="0" borderId="139" xfId="0" applyNumberFormat="1" applyFont="1" applyBorder="1" applyAlignment="1">
      <alignment horizontal="center" vertical="center"/>
    </xf>
    <xf numFmtId="165" fontId="12" fillId="0" borderId="140" xfId="2" quotePrefix="1" applyFont="1" applyBorder="1" applyAlignment="1">
      <alignment horizontal="center" vertical="center"/>
    </xf>
    <xf numFmtId="165" fontId="12" fillId="0" borderId="140" xfId="2" applyFont="1" applyBorder="1" applyAlignment="1">
      <alignment horizontal="center" vertical="center"/>
    </xf>
    <xf numFmtId="165" fontId="12" fillId="0" borderId="140" xfId="2" applyFont="1" applyBorder="1" applyAlignment="1">
      <alignment horizontal="center"/>
    </xf>
    <xf numFmtId="165" fontId="12" fillId="0" borderId="141" xfId="0" applyNumberFormat="1" applyFont="1" applyBorder="1" applyAlignment="1">
      <alignment horizontal="center" vertical="center" wrapText="1"/>
    </xf>
    <xf numFmtId="165" fontId="12" fillId="0" borderId="142" xfId="0" applyNumberFormat="1" applyFont="1" applyBorder="1" applyAlignment="1">
      <alignment horizontal="center"/>
    </xf>
    <xf numFmtId="165" fontId="12" fillId="0" borderId="108" xfId="0" applyNumberFormat="1" applyFont="1" applyBorder="1" applyAlignment="1">
      <alignment horizontal="center" vertical="center" wrapText="1"/>
    </xf>
    <xf numFmtId="165" fontId="12" fillId="0" borderId="143" xfId="0" applyNumberFormat="1" applyFont="1" applyBorder="1" applyAlignment="1">
      <alignment horizontal="center"/>
    </xf>
    <xf numFmtId="0" fontId="33" fillId="2" borderId="23" xfId="0" applyFont="1" applyFill="1" applyBorder="1" applyAlignment="1">
      <alignment wrapText="1"/>
    </xf>
    <xf numFmtId="165" fontId="12" fillId="0" borderId="129" xfId="2" quotePrefix="1" applyFont="1" applyBorder="1" applyAlignment="1">
      <alignment horizontal="left" vertical="center" wrapText="1"/>
    </xf>
    <xf numFmtId="165" fontId="12" fillId="0" borderId="132" xfId="2" quotePrefix="1" applyFont="1" applyBorder="1" applyAlignment="1">
      <alignment horizontal="left" vertical="center"/>
    </xf>
    <xf numFmtId="165" fontId="6" fillId="0" borderId="144" xfId="2" quotePrefix="1" applyFont="1" applyBorder="1" applyAlignment="1">
      <alignment horizontal="center" vertical="center"/>
    </xf>
    <xf numFmtId="165" fontId="6" fillId="0" borderId="145" xfId="2" quotePrefix="1" applyFont="1" applyBorder="1" applyAlignment="1">
      <alignment horizontal="center" vertical="center"/>
    </xf>
    <xf numFmtId="165" fontId="6" fillId="0" borderId="146" xfId="2" quotePrefix="1" applyFont="1" applyBorder="1" applyAlignment="1">
      <alignment horizontal="center" vertical="center"/>
    </xf>
    <xf numFmtId="165" fontId="6" fillId="0" borderId="147" xfId="2" quotePrefix="1" applyFont="1" applyBorder="1" applyAlignment="1">
      <alignment horizontal="center" vertical="center"/>
    </xf>
    <xf numFmtId="165" fontId="6" fillId="0" borderId="148" xfId="2" quotePrefix="1" applyFont="1" applyBorder="1" applyAlignment="1">
      <alignment horizontal="center" vertical="center"/>
    </xf>
    <xf numFmtId="165" fontId="6" fillId="0" borderId="149" xfId="2" quotePrefix="1" applyFont="1" applyBorder="1" applyAlignment="1">
      <alignment horizontal="center" vertical="center"/>
    </xf>
    <xf numFmtId="165" fontId="6" fillId="0" borderId="150" xfId="2" quotePrefix="1" applyFont="1" applyBorder="1" applyAlignment="1">
      <alignment horizontal="center" vertical="center"/>
    </xf>
    <xf numFmtId="165" fontId="6" fillId="0" borderId="151" xfId="2" quotePrefix="1" applyFont="1" applyBorder="1" applyAlignment="1">
      <alignment horizontal="center" vertical="center"/>
    </xf>
    <xf numFmtId="165" fontId="3" fillId="3" borderId="152" xfId="3" applyFont="1" applyFill="1" applyBorder="1" applyAlignment="1" applyProtection="1">
      <alignment horizontal="center" vertical="center" wrapText="1"/>
      <protection hidden="1"/>
    </xf>
    <xf numFmtId="0" fontId="33" fillId="2" borderId="0" xfId="0" applyFont="1" applyFill="1" applyAlignment="1">
      <alignment wrapText="1"/>
    </xf>
    <xf numFmtId="0" fontId="33" fillId="2" borderId="96" xfId="0" applyFont="1" applyFill="1" applyBorder="1" applyAlignment="1">
      <alignment wrapText="1"/>
    </xf>
    <xf numFmtId="0" fontId="33" fillId="2" borderId="24" xfId="0" applyFont="1" applyFill="1" applyBorder="1" applyAlignment="1">
      <alignment wrapText="1"/>
    </xf>
    <xf numFmtId="0" fontId="33" fillId="2" borderId="17" xfId="0" applyFont="1" applyFill="1" applyBorder="1" applyAlignment="1">
      <alignment wrapText="1"/>
    </xf>
    <xf numFmtId="0" fontId="33" fillId="2" borderId="34" xfId="0" applyFont="1" applyFill="1" applyBorder="1" applyAlignment="1">
      <alignment wrapText="1"/>
    </xf>
    <xf numFmtId="0" fontId="4" fillId="0" borderId="84" xfId="0" applyFont="1" applyBorder="1"/>
    <xf numFmtId="165" fontId="4" fillId="0" borderId="10" xfId="2" quotePrefix="1" applyFont="1" applyBorder="1" applyAlignment="1">
      <alignment horizontal="center" vertical="center"/>
    </xf>
    <xf numFmtId="165" fontId="4" fillId="0" borderId="153" xfId="2" applyFont="1" applyBorder="1" applyAlignment="1">
      <alignment horizontal="center" vertical="center"/>
    </xf>
    <xf numFmtId="165" fontId="12" fillId="0" borderId="11" xfId="2" quotePrefix="1" applyFont="1" applyBorder="1" applyAlignment="1">
      <alignment horizontal="center" vertical="center"/>
    </xf>
    <xf numFmtId="0" fontId="4" fillId="7" borderId="14" xfId="0" applyFont="1" applyFill="1" applyBorder="1"/>
    <xf numFmtId="165" fontId="4" fillId="7" borderId="13" xfId="2" quotePrefix="1" applyFont="1" applyFill="1" applyBorder="1" applyAlignment="1">
      <alignment horizontal="center" vertical="center"/>
    </xf>
    <xf numFmtId="0" fontId="26" fillId="7" borderId="25" xfId="0" applyFont="1" applyFill="1" applyBorder="1" applyAlignment="1">
      <alignment vertical="center"/>
    </xf>
    <xf numFmtId="0" fontId="4" fillId="0" borderId="87" xfId="0" applyFont="1" applyBorder="1"/>
    <xf numFmtId="165" fontId="4" fillId="7" borderId="15" xfId="2" applyFont="1" applyFill="1" applyBorder="1" applyAlignment="1">
      <alignment horizontal="center" vertical="center"/>
    </xf>
    <xf numFmtId="165" fontId="4" fillId="0" borderId="154" xfId="2" applyFont="1" applyBorder="1" applyAlignment="1">
      <alignment horizontal="center" vertical="center"/>
    </xf>
    <xf numFmtId="165" fontId="4" fillId="0" borderId="16" xfId="2" quotePrefix="1" applyFont="1" applyBorder="1" applyAlignment="1">
      <alignment horizontal="center" vertical="center"/>
    </xf>
    <xf numFmtId="0" fontId="37" fillId="6" borderId="30" xfId="0" applyFont="1" applyFill="1" applyBorder="1"/>
    <xf numFmtId="0" fontId="58" fillId="7" borderId="29" xfId="0" applyFont="1" applyFill="1" applyBorder="1"/>
    <xf numFmtId="16" fontId="59" fillId="7" borderId="36" xfId="0" applyNumberFormat="1" applyFont="1" applyFill="1" applyBorder="1" applyAlignment="1">
      <alignment horizontal="center" vertical="center"/>
    </xf>
    <xf numFmtId="16" fontId="59" fillId="7" borderId="10" xfId="0" applyNumberFormat="1" applyFont="1" applyFill="1" applyBorder="1" applyAlignment="1">
      <alignment horizontal="center" vertical="center"/>
    </xf>
    <xf numFmtId="16" fontId="59" fillId="7" borderId="11" xfId="0" applyNumberFormat="1" applyFont="1" applyFill="1" applyBorder="1" applyAlignment="1">
      <alignment horizontal="center" vertical="center"/>
    </xf>
    <xf numFmtId="16" fontId="59" fillId="7" borderId="25" xfId="0" applyNumberFormat="1" applyFont="1" applyFill="1" applyBorder="1" applyAlignment="1">
      <alignment horizontal="center" vertical="center"/>
    </xf>
    <xf numFmtId="16" fontId="59" fillId="7" borderId="3" xfId="0" applyNumberFormat="1" applyFont="1" applyFill="1" applyBorder="1" applyAlignment="1">
      <alignment horizontal="center" vertical="center"/>
    </xf>
    <xf numFmtId="16" fontId="59" fillId="7" borderId="13" xfId="0" applyNumberFormat="1" applyFont="1" applyFill="1" applyBorder="1" applyAlignment="1">
      <alignment horizontal="center" vertical="center"/>
    </xf>
    <xf numFmtId="0" fontId="59" fillId="0" borderId="31" xfId="0" applyFont="1" applyBorder="1"/>
    <xf numFmtId="16" fontId="59" fillId="0" borderId="50" xfId="0" applyNumberFormat="1" applyFont="1" applyBorder="1" applyAlignment="1">
      <alignment horizontal="center" vertical="center"/>
    </xf>
    <xf numFmtId="16" fontId="59" fillId="0" borderId="15" xfId="0" applyNumberFormat="1" applyFont="1" applyBorder="1" applyAlignment="1">
      <alignment horizontal="center" vertical="center"/>
    </xf>
    <xf numFmtId="16" fontId="59" fillId="0" borderId="16" xfId="0" applyNumberFormat="1" applyFont="1" applyBorder="1" applyAlignment="1">
      <alignment horizontal="center" vertical="center"/>
    </xf>
    <xf numFmtId="165" fontId="6" fillId="0" borderId="10" xfId="0" applyNumberFormat="1" applyFont="1" applyBorder="1" applyAlignment="1">
      <alignment horizontal="center" vertical="center" wrapText="1"/>
    </xf>
    <xf numFmtId="165" fontId="6" fillId="0" borderId="11" xfId="0" applyNumberFormat="1" applyFont="1" applyBorder="1" applyAlignment="1">
      <alignment horizontal="center"/>
    </xf>
    <xf numFmtId="164" fontId="34" fillId="2" borderId="79" xfId="1" applyFont="1" applyBorder="1">
      <alignment vertical="center"/>
    </xf>
    <xf numFmtId="165" fontId="6" fillId="0" borderId="36" xfId="2" quotePrefix="1" applyFont="1" applyBorder="1" applyAlignment="1">
      <alignment horizontal="center" vertical="center" wrapText="1"/>
    </xf>
    <xf numFmtId="0" fontId="60" fillId="6" borderId="30" xfId="0" applyFont="1" applyFill="1" applyBorder="1"/>
    <xf numFmtId="0" fontId="9" fillId="13" borderId="3" xfId="0" applyNumberFormat="1" applyFont="1" applyFill="1" applyBorder="1" applyAlignment="1"/>
    <xf numFmtId="0" fontId="9" fillId="13" borderId="3" xfId="0" applyNumberFormat="1" applyFont="1" applyFill="1" applyBorder="1" applyAlignment="1">
      <alignment horizontal="center"/>
    </xf>
    <xf numFmtId="166" fontId="9" fillId="13" borderId="3" xfId="0" applyNumberFormat="1" applyFont="1" applyFill="1" applyBorder="1" applyAlignment="1">
      <alignment horizontal="center"/>
    </xf>
    <xf numFmtId="166" fontId="9" fillId="13" borderId="3" xfId="0" applyNumberFormat="1" applyFont="1" applyFill="1" applyBorder="1" applyAlignment="1">
      <alignment horizontal="center" vertical="center"/>
    </xf>
    <xf numFmtId="49" fontId="62" fillId="0" borderId="156" xfId="0" applyNumberFormat="1" applyFont="1" applyFill="1" applyBorder="1" applyAlignment="1">
      <alignment horizontal="center" vertical="center" wrapText="1"/>
    </xf>
    <xf numFmtId="49" fontId="63" fillId="0" borderId="156" xfId="0" applyNumberFormat="1" applyFont="1" applyFill="1" applyBorder="1" applyAlignment="1">
      <alignment horizontal="center" vertical="center" wrapText="1"/>
    </xf>
    <xf numFmtId="49" fontId="62" fillId="0" borderId="156" xfId="0" applyNumberFormat="1" applyFont="1" applyBorder="1" applyAlignment="1">
      <alignment horizontal="center" vertical="center" wrapText="1"/>
    </xf>
    <xf numFmtId="166" fontId="64" fillId="0" borderId="157" xfId="0" applyNumberFormat="1" applyFont="1" applyFill="1" applyBorder="1" applyAlignment="1">
      <alignment horizontal="center" vertical="center"/>
    </xf>
    <xf numFmtId="49" fontId="65" fillId="0" borderId="156" xfId="0" applyNumberFormat="1" applyFont="1" applyFill="1" applyBorder="1" applyAlignment="1">
      <alignment horizontal="center" vertical="center" wrapText="1"/>
    </xf>
    <xf numFmtId="49" fontId="67" fillId="0" borderId="157" xfId="0" applyNumberFormat="1" applyFont="1" applyFill="1" applyBorder="1" applyAlignment="1">
      <alignment horizontal="center" vertical="center" wrapText="1"/>
    </xf>
    <xf numFmtId="166" fontId="68" fillId="0" borderId="12" xfId="0" applyNumberFormat="1" applyFont="1" applyFill="1" applyBorder="1" applyAlignment="1">
      <alignment horizontal="center" vertical="center"/>
    </xf>
    <xf numFmtId="49" fontId="69" fillId="0" borderId="157" xfId="0" applyNumberFormat="1" applyFont="1" applyFill="1" applyBorder="1" applyAlignment="1">
      <alignment horizontal="center" vertical="center" wrapText="1"/>
    </xf>
    <xf numFmtId="0" fontId="70" fillId="13" borderId="0" xfId="0" applyNumberFormat="1" applyFont="1" applyFill="1" applyAlignment="1"/>
    <xf numFmtId="165" fontId="71" fillId="0" borderId="0" xfId="0" applyNumberFormat="1" applyFont="1"/>
    <xf numFmtId="0" fontId="72" fillId="0" borderId="0" xfId="0" applyFont="1"/>
    <xf numFmtId="0" fontId="73" fillId="0" borderId="0" xfId="0" applyFont="1"/>
    <xf numFmtId="0" fontId="74" fillId="0" borderId="0" xfId="0" applyFont="1"/>
    <xf numFmtId="165" fontId="74" fillId="0" borderId="0" xfId="0" applyNumberFormat="1" applyFont="1" applyFill="1" applyAlignment="1"/>
    <xf numFmtId="165" fontId="72" fillId="0" borderId="0" xfId="0" applyNumberFormat="1" applyFont="1" applyFill="1" applyAlignment="1"/>
    <xf numFmtId="49" fontId="75" fillId="0" borderId="156" xfId="0" applyNumberFormat="1" applyFont="1" applyFill="1" applyBorder="1" applyAlignment="1">
      <alignment horizontal="center" vertical="center" wrapText="1"/>
    </xf>
    <xf numFmtId="49" fontId="76" fillId="0" borderId="156" xfId="0" applyNumberFormat="1" applyFont="1" applyFill="1" applyBorder="1" applyAlignment="1">
      <alignment horizontal="center" vertical="center" wrapText="1"/>
    </xf>
    <xf numFmtId="166" fontId="9" fillId="13" borderId="125" xfId="0" applyNumberFormat="1" applyFont="1" applyFill="1" applyBorder="1" applyAlignment="1">
      <alignment horizontal="center"/>
    </xf>
    <xf numFmtId="166" fontId="9" fillId="13" borderId="25" xfId="0" applyNumberFormat="1" applyFont="1" applyFill="1" applyBorder="1" applyAlignment="1">
      <alignment horizontal="center"/>
    </xf>
    <xf numFmtId="0" fontId="61" fillId="0" borderId="3" xfId="0" applyNumberFormat="1" applyFont="1" applyFill="1" applyBorder="1" applyAlignment="1">
      <alignment horizontal="center" vertical="center" wrapText="1"/>
    </xf>
    <xf numFmtId="0" fontId="61" fillId="0" borderId="157" xfId="0" applyNumberFormat="1" applyFont="1" applyFill="1" applyBorder="1" applyAlignment="1">
      <alignment horizontal="center" vertical="center"/>
    </xf>
    <xf numFmtId="0" fontId="66" fillId="0" borderId="158" xfId="0" applyFont="1" applyBorder="1" applyAlignment="1">
      <alignment horizontal="center" vertical="center" wrapText="1"/>
    </xf>
    <xf numFmtId="0" fontId="66" fillId="0" borderId="159" xfId="0" applyFont="1" applyBorder="1" applyAlignment="1">
      <alignment horizontal="center" vertical="center" wrapText="1"/>
    </xf>
    <xf numFmtId="0" fontId="66" fillId="0" borderId="160" xfId="0" applyFont="1" applyBorder="1" applyAlignment="1">
      <alignment horizontal="center" vertical="center" wrapText="1"/>
    </xf>
    <xf numFmtId="0" fontId="66" fillId="0" borderId="157" xfId="0" applyFont="1" applyBorder="1" applyAlignment="1">
      <alignment horizontal="center" vertical="center" wrapText="1"/>
    </xf>
    <xf numFmtId="0" fontId="0" fillId="0" borderId="157" xfId="0" applyBorder="1" applyAlignment="1"/>
    <xf numFmtId="164" fontId="2" fillId="2" borderId="23" xfId="1" applyFont="1" applyBorder="1" applyAlignment="1">
      <alignment horizontal="left" vertical="center"/>
    </xf>
    <xf numFmtId="164" fontId="2" fillId="2" borderId="24" xfId="1" applyFont="1" applyBorder="1" applyAlignment="1">
      <alignment horizontal="left" vertical="center"/>
    </xf>
    <xf numFmtId="164" fontId="2" fillId="2" borderId="17" xfId="1" applyFont="1" applyBorder="1" applyAlignment="1">
      <alignment horizontal="left" vertical="center"/>
    </xf>
    <xf numFmtId="0" fontId="17" fillId="5" borderId="0" xfId="0" applyFont="1" applyFill="1" applyAlignment="1">
      <alignment horizontal="center" vertical="center"/>
    </xf>
    <xf numFmtId="164" fontId="2" fillId="2" borderId="18" xfId="1" applyFont="1" applyBorder="1" applyAlignment="1">
      <alignment horizontal="left" vertical="center"/>
    </xf>
    <xf numFmtId="164" fontId="2" fillId="2" borderId="19" xfId="1" applyFont="1" applyBorder="1" applyAlignment="1">
      <alignment horizontal="left" vertical="center"/>
    </xf>
    <xf numFmtId="164" fontId="2" fillId="2" borderId="20" xfId="1" applyFont="1" applyBorder="1" applyAlignment="1">
      <alignment horizontal="left" vertical="center"/>
    </xf>
    <xf numFmtId="0" fontId="18" fillId="2" borderId="4" xfId="0" applyFont="1" applyFill="1" applyBorder="1" applyAlignment="1">
      <alignment vertical="center"/>
    </xf>
    <xf numFmtId="0" fontId="18" fillId="2" borderId="5" xfId="0" applyFont="1" applyFill="1" applyBorder="1" applyAlignment="1">
      <alignment vertical="center"/>
    </xf>
    <xf numFmtId="164" fontId="34" fillId="2" borderId="79" xfId="1" applyFont="1" applyBorder="1" applyAlignment="1">
      <alignment horizontal="left" vertical="center"/>
    </xf>
    <xf numFmtId="164" fontId="34" fillId="2" borderId="155" xfId="1" applyFont="1" applyBorder="1" applyAlignment="1">
      <alignment horizontal="left" vertical="center"/>
    </xf>
    <xf numFmtId="164" fontId="34" fillId="2" borderId="90" xfId="1" applyFont="1" applyBorder="1" applyAlignment="1">
      <alignment horizontal="left" vertical="center"/>
    </xf>
    <xf numFmtId="0" fontId="48" fillId="2" borderId="111" xfId="0" applyFont="1" applyFill="1" applyBorder="1" applyAlignment="1">
      <alignment wrapText="1"/>
    </xf>
    <xf numFmtId="0" fontId="48" fillId="2" borderId="9" xfId="0" applyFont="1" applyFill="1" applyBorder="1" applyAlignment="1">
      <alignment wrapText="1"/>
    </xf>
    <xf numFmtId="0" fontId="48" fillId="2" borderId="33" xfId="0" applyFont="1" applyFill="1" applyBorder="1" applyAlignment="1">
      <alignment wrapText="1"/>
    </xf>
    <xf numFmtId="0" fontId="7" fillId="12" borderId="115" xfId="0" applyFont="1" applyFill="1" applyBorder="1" applyAlignment="1">
      <alignment horizontal="left" vertical="center" wrapText="1"/>
    </xf>
    <xf numFmtId="0" fontId="7" fillId="12" borderId="0" xfId="0" applyFont="1" applyFill="1" applyAlignment="1">
      <alignment horizontal="left" vertical="center" wrapText="1"/>
    </xf>
    <xf numFmtId="0" fontId="50" fillId="10" borderId="122" xfId="0" applyFont="1" applyFill="1" applyBorder="1" applyAlignment="1">
      <alignment horizontal="left" vertical="center"/>
    </xf>
    <xf numFmtId="0" fontId="50" fillId="10" borderId="123" xfId="0" applyFont="1" applyFill="1" applyBorder="1" applyAlignment="1">
      <alignment horizontal="left" vertical="center"/>
    </xf>
    <xf numFmtId="0" fontId="50" fillId="10" borderId="124" xfId="0" applyFont="1" applyFill="1" applyBorder="1" applyAlignment="1">
      <alignment horizontal="left" vertical="center"/>
    </xf>
    <xf numFmtId="0" fontId="55" fillId="0" borderId="23" xfId="0" applyFont="1" applyBorder="1" applyAlignment="1">
      <alignment horizontal="justify" vertical="center" wrapText="1"/>
    </xf>
    <xf numFmtId="0" fontId="55" fillId="0" borderId="24" xfId="0" applyFont="1" applyBorder="1" applyAlignment="1">
      <alignment horizontal="justify" vertical="center" wrapText="1"/>
    </xf>
    <xf numFmtId="164" fontId="7" fillId="2" borderId="100" xfId="1" applyFont="1" applyBorder="1" applyAlignment="1">
      <alignment vertical="center"/>
    </xf>
    <xf numFmtId="164" fontId="7" fillId="2" borderId="81" xfId="1" applyFont="1" applyBorder="1" applyAlignment="1">
      <alignment horizontal="left" vertical="center"/>
    </xf>
    <xf numFmtId="164" fontId="7" fillId="2" borderId="4" xfId="1" applyFont="1" applyBorder="1" applyAlignment="1">
      <alignment horizontal="left" vertical="center"/>
    </xf>
    <xf numFmtId="164" fontId="7" fillId="2" borderId="88" xfId="1" applyFont="1" applyBorder="1" applyAlignment="1">
      <alignment horizontal="left" vertical="center"/>
    </xf>
    <xf numFmtId="0" fontId="18" fillId="8" borderId="92" xfId="0" applyFont="1" applyFill="1" applyBorder="1" applyAlignment="1"/>
    <xf numFmtId="0" fontId="18" fillId="8" borderId="93" xfId="0" applyFont="1" applyFill="1" applyBorder="1" applyAlignment="1"/>
    <xf numFmtId="164" fontId="7" fillId="2" borderId="23" xfId="1" applyFont="1" applyBorder="1" applyAlignment="1">
      <alignment horizontal="left" vertical="center"/>
    </xf>
    <xf numFmtId="164" fontId="7" fillId="2" borderId="24" xfId="1" applyFont="1" applyBorder="1" applyAlignment="1">
      <alignment horizontal="left" vertical="center"/>
    </xf>
    <xf numFmtId="164" fontId="7" fillId="2" borderId="17" xfId="1" applyFont="1" applyBorder="1" applyAlignment="1">
      <alignment horizontal="left" vertical="center"/>
    </xf>
    <xf numFmtId="0" fontId="17" fillId="10" borderId="0" xfId="0" applyFont="1" applyFill="1" applyAlignment="1">
      <alignment horizontal="center" vertical="center"/>
    </xf>
    <xf numFmtId="0" fontId="15" fillId="0" borderId="0" xfId="0" applyFont="1" applyAlignment="1">
      <alignment horizontal="left"/>
    </xf>
    <xf numFmtId="0" fontId="18" fillId="2" borderId="0" xfId="0" applyFont="1" applyFill="1" applyAlignment="1">
      <alignment vertical="center" wrapText="1"/>
    </xf>
    <xf numFmtId="164" fontId="2" fillId="2" borderId="4" xfId="1" applyFont="1" applyBorder="1" applyAlignment="1">
      <alignment vertical="center"/>
    </xf>
    <xf numFmtId="49" fontId="75" fillId="0" borderId="156" xfId="0" applyNumberFormat="1" applyFont="1" applyBorder="1" applyAlignment="1">
      <alignment horizontal="center" vertical="center" wrapText="1"/>
    </xf>
    <xf numFmtId="166" fontId="77" fillId="0" borderId="157" xfId="0" applyNumberFormat="1" applyFont="1" applyFill="1" applyBorder="1" applyAlignment="1">
      <alignment horizontal="center" vertical="center"/>
    </xf>
    <xf numFmtId="49" fontId="78" fillId="0" borderId="156" xfId="0" applyNumberFormat="1" applyFont="1" applyFill="1" applyBorder="1" applyAlignment="1">
      <alignment horizontal="center" vertical="center" wrapText="1"/>
    </xf>
    <xf numFmtId="49" fontId="79" fillId="0" borderId="156" xfId="0" applyNumberFormat="1" applyFont="1" applyFill="1" applyBorder="1" applyAlignment="1">
      <alignment horizontal="center" vertical="center" wrapText="1"/>
    </xf>
  </cellXfs>
  <cellStyles count="4">
    <cellStyle name="LineTableCell" xfId="2"/>
    <cellStyle name="Normal" xfId="0" builtinId="0"/>
    <cellStyle name="Normal 6" xfId="3"/>
    <cellStyle name="Style 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101599</xdr:colOff>
      <xdr:row>0</xdr:row>
      <xdr:rowOff>38100</xdr:rowOff>
    </xdr:from>
    <xdr:to>
      <xdr:col>0</xdr:col>
      <xdr:colOff>975178</xdr:colOff>
      <xdr:row>3</xdr:row>
      <xdr:rowOff>285883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EA011C7A-A8DB-4FF0-BB0A-73A56DC5CF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599" y="38100"/>
          <a:ext cx="873579" cy="85466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123825</xdr:rowOff>
    </xdr:from>
    <xdr:to>
      <xdr:col>0</xdr:col>
      <xdr:colOff>4178299</xdr:colOff>
      <xdr:row>3</xdr:row>
      <xdr:rowOff>158141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7801C3FD-114F-4988-B41C-96006D3957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23825"/>
          <a:ext cx="4178299" cy="6058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5"/>
  <sheetViews>
    <sheetView tabSelected="1" workbookViewId="0">
      <selection activeCell="D30" sqref="D30"/>
    </sheetView>
  </sheetViews>
  <sheetFormatPr defaultColWidth="8" defaultRowHeight="15"/>
  <cols>
    <col min="1" max="1" width="19" customWidth="1"/>
    <col min="2" max="2" width="17.85546875" customWidth="1"/>
    <col min="3" max="3" width="11.42578125" customWidth="1"/>
    <col min="4" max="4" width="11.85546875" customWidth="1"/>
    <col min="5" max="5" width="15.7109375" customWidth="1"/>
    <col min="6" max="6" width="6.42578125" customWidth="1"/>
    <col min="7" max="7" width="9.42578125" customWidth="1"/>
    <col min="8" max="8" width="23.140625" customWidth="1"/>
    <col min="248" max="248" width="17.7109375" customWidth="1"/>
    <col min="249" max="252" width="15.7109375" customWidth="1"/>
    <col min="253" max="253" width="6.42578125" customWidth="1"/>
    <col min="254" max="254" width="9.42578125" customWidth="1"/>
    <col min="255" max="255" width="15.7109375" customWidth="1"/>
    <col min="504" max="504" width="17.7109375" customWidth="1"/>
    <col min="505" max="508" width="15.7109375" customWidth="1"/>
    <col min="509" max="509" width="6.42578125" customWidth="1"/>
    <col min="510" max="510" width="9.42578125" customWidth="1"/>
    <col min="511" max="511" width="15.7109375" customWidth="1"/>
    <col min="760" max="760" width="17.7109375" customWidth="1"/>
    <col min="761" max="764" width="15.7109375" customWidth="1"/>
    <col min="765" max="765" width="6.42578125" customWidth="1"/>
    <col min="766" max="766" width="9.42578125" customWidth="1"/>
    <col min="767" max="767" width="15.7109375" customWidth="1"/>
    <col min="1016" max="1016" width="17.7109375" customWidth="1"/>
    <col min="1017" max="1020" width="15.7109375" customWidth="1"/>
    <col min="1021" max="1021" width="6.42578125" customWidth="1"/>
    <col min="1022" max="1022" width="9.42578125" customWidth="1"/>
    <col min="1023" max="1023" width="15.7109375" customWidth="1"/>
    <col min="1272" max="1272" width="17.7109375" customWidth="1"/>
    <col min="1273" max="1276" width="15.7109375" customWidth="1"/>
    <col min="1277" max="1277" width="6.42578125" customWidth="1"/>
    <col min="1278" max="1278" width="9.42578125" customWidth="1"/>
    <col min="1279" max="1279" width="15.7109375" customWidth="1"/>
    <col min="1528" max="1528" width="17.7109375" customWidth="1"/>
    <col min="1529" max="1532" width="15.7109375" customWidth="1"/>
    <col min="1533" max="1533" width="6.42578125" customWidth="1"/>
    <col min="1534" max="1534" width="9.42578125" customWidth="1"/>
    <col min="1535" max="1535" width="15.7109375" customWidth="1"/>
    <col min="1784" max="1784" width="17.7109375" customWidth="1"/>
    <col min="1785" max="1788" width="15.7109375" customWidth="1"/>
    <col min="1789" max="1789" width="6.42578125" customWidth="1"/>
    <col min="1790" max="1790" width="9.42578125" customWidth="1"/>
    <col min="1791" max="1791" width="15.7109375" customWidth="1"/>
    <col min="2040" max="2040" width="17.7109375" customWidth="1"/>
    <col min="2041" max="2044" width="15.7109375" customWidth="1"/>
    <col min="2045" max="2045" width="6.42578125" customWidth="1"/>
    <col min="2046" max="2046" width="9.42578125" customWidth="1"/>
    <col min="2047" max="2047" width="15.7109375" customWidth="1"/>
    <col min="2296" max="2296" width="17.7109375" customWidth="1"/>
    <col min="2297" max="2300" width="15.7109375" customWidth="1"/>
    <col min="2301" max="2301" width="6.42578125" customWidth="1"/>
    <col min="2302" max="2302" width="9.42578125" customWidth="1"/>
    <col min="2303" max="2303" width="15.7109375" customWidth="1"/>
    <col min="2552" max="2552" width="17.7109375" customWidth="1"/>
    <col min="2553" max="2556" width="15.7109375" customWidth="1"/>
    <col min="2557" max="2557" width="6.42578125" customWidth="1"/>
    <col min="2558" max="2558" width="9.42578125" customWidth="1"/>
    <col min="2559" max="2559" width="15.7109375" customWidth="1"/>
    <col min="2808" max="2808" width="17.7109375" customWidth="1"/>
    <col min="2809" max="2812" width="15.7109375" customWidth="1"/>
    <col min="2813" max="2813" width="6.42578125" customWidth="1"/>
    <col min="2814" max="2814" width="9.42578125" customWidth="1"/>
    <col min="2815" max="2815" width="15.7109375" customWidth="1"/>
    <col min="3064" max="3064" width="17.7109375" customWidth="1"/>
    <col min="3065" max="3068" width="15.7109375" customWidth="1"/>
    <col min="3069" max="3069" width="6.42578125" customWidth="1"/>
    <col min="3070" max="3070" width="9.42578125" customWidth="1"/>
    <col min="3071" max="3071" width="15.7109375" customWidth="1"/>
    <col min="3320" max="3320" width="17.7109375" customWidth="1"/>
    <col min="3321" max="3324" width="15.7109375" customWidth="1"/>
    <col min="3325" max="3325" width="6.42578125" customWidth="1"/>
    <col min="3326" max="3326" width="9.42578125" customWidth="1"/>
    <col min="3327" max="3327" width="15.7109375" customWidth="1"/>
    <col min="3576" max="3576" width="17.7109375" customWidth="1"/>
    <col min="3577" max="3580" width="15.7109375" customWidth="1"/>
    <col min="3581" max="3581" width="6.42578125" customWidth="1"/>
    <col min="3582" max="3582" width="9.42578125" customWidth="1"/>
    <col min="3583" max="3583" width="15.7109375" customWidth="1"/>
    <col min="3832" max="3832" width="17.7109375" customWidth="1"/>
    <col min="3833" max="3836" width="15.7109375" customWidth="1"/>
    <col min="3837" max="3837" width="6.42578125" customWidth="1"/>
    <col min="3838" max="3838" width="9.42578125" customWidth="1"/>
    <col min="3839" max="3839" width="15.7109375" customWidth="1"/>
    <col min="4088" max="4088" width="17.7109375" customWidth="1"/>
    <col min="4089" max="4092" width="15.7109375" customWidth="1"/>
    <col min="4093" max="4093" width="6.42578125" customWidth="1"/>
    <col min="4094" max="4094" width="9.42578125" customWidth="1"/>
    <col min="4095" max="4095" width="15.7109375" customWidth="1"/>
    <col min="4344" max="4344" width="17.7109375" customWidth="1"/>
    <col min="4345" max="4348" width="15.7109375" customWidth="1"/>
    <col min="4349" max="4349" width="6.42578125" customWidth="1"/>
    <col min="4350" max="4350" width="9.42578125" customWidth="1"/>
    <col min="4351" max="4351" width="15.7109375" customWidth="1"/>
    <col min="4600" max="4600" width="17.7109375" customWidth="1"/>
    <col min="4601" max="4604" width="15.7109375" customWidth="1"/>
    <col min="4605" max="4605" width="6.42578125" customWidth="1"/>
    <col min="4606" max="4606" width="9.42578125" customWidth="1"/>
    <col min="4607" max="4607" width="15.7109375" customWidth="1"/>
    <col min="4856" max="4856" width="17.7109375" customWidth="1"/>
    <col min="4857" max="4860" width="15.7109375" customWidth="1"/>
    <col min="4861" max="4861" width="6.42578125" customWidth="1"/>
    <col min="4862" max="4862" width="9.42578125" customWidth="1"/>
    <col min="4863" max="4863" width="15.7109375" customWidth="1"/>
    <col min="5112" max="5112" width="17.7109375" customWidth="1"/>
    <col min="5113" max="5116" width="15.7109375" customWidth="1"/>
    <col min="5117" max="5117" width="6.42578125" customWidth="1"/>
    <col min="5118" max="5118" width="9.42578125" customWidth="1"/>
    <col min="5119" max="5119" width="15.7109375" customWidth="1"/>
    <col min="5368" max="5368" width="17.7109375" customWidth="1"/>
    <col min="5369" max="5372" width="15.7109375" customWidth="1"/>
    <col min="5373" max="5373" width="6.42578125" customWidth="1"/>
    <col min="5374" max="5374" width="9.42578125" customWidth="1"/>
    <col min="5375" max="5375" width="15.7109375" customWidth="1"/>
    <col min="5624" max="5624" width="17.7109375" customWidth="1"/>
    <col min="5625" max="5628" width="15.7109375" customWidth="1"/>
    <col min="5629" max="5629" width="6.42578125" customWidth="1"/>
    <col min="5630" max="5630" width="9.42578125" customWidth="1"/>
    <col min="5631" max="5631" width="15.7109375" customWidth="1"/>
    <col min="5880" max="5880" width="17.7109375" customWidth="1"/>
    <col min="5881" max="5884" width="15.7109375" customWidth="1"/>
    <col min="5885" max="5885" width="6.42578125" customWidth="1"/>
    <col min="5886" max="5886" width="9.42578125" customWidth="1"/>
    <col min="5887" max="5887" width="15.7109375" customWidth="1"/>
    <col min="6136" max="6136" width="17.7109375" customWidth="1"/>
    <col min="6137" max="6140" width="15.7109375" customWidth="1"/>
    <col min="6141" max="6141" width="6.42578125" customWidth="1"/>
    <col min="6142" max="6142" width="9.42578125" customWidth="1"/>
    <col min="6143" max="6143" width="15.7109375" customWidth="1"/>
    <col min="6392" max="6392" width="17.7109375" customWidth="1"/>
    <col min="6393" max="6396" width="15.7109375" customWidth="1"/>
    <col min="6397" max="6397" width="6.42578125" customWidth="1"/>
    <col min="6398" max="6398" width="9.42578125" customWidth="1"/>
    <col min="6399" max="6399" width="15.7109375" customWidth="1"/>
    <col min="6648" max="6648" width="17.7109375" customWidth="1"/>
    <col min="6649" max="6652" width="15.7109375" customWidth="1"/>
    <col min="6653" max="6653" width="6.42578125" customWidth="1"/>
    <col min="6654" max="6654" width="9.42578125" customWidth="1"/>
    <col min="6655" max="6655" width="15.7109375" customWidth="1"/>
    <col min="6904" max="6904" width="17.7109375" customWidth="1"/>
    <col min="6905" max="6908" width="15.7109375" customWidth="1"/>
    <col min="6909" max="6909" width="6.42578125" customWidth="1"/>
    <col min="6910" max="6910" width="9.42578125" customWidth="1"/>
    <col min="6911" max="6911" width="15.7109375" customWidth="1"/>
    <col min="7160" max="7160" width="17.7109375" customWidth="1"/>
    <col min="7161" max="7164" width="15.7109375" customWidth="1"/>
    <col min="7165" max="7165" width="6.42578125" customWidth="1"/>
    <col min="7166" max="7166" width="9.42578125" customWidth="1"/>
    <col min="7167" max="7167" width="15.7109375" customWidth="1"/>
    <col min="7416" max="7416" width="17.7109375" customWidth="1"/>
    <col min="7417" max="7420" width="15.7109375" customWidth="1"/>
    <col min="7421" max="7421" width="6.42578125" customWidth="1"/>
    <col min="7422" max="7422" width="9.42578125" customWidth="1"/>
    <col min="7423" max="7423" width="15.7109375" customWidth="1"/>
    <col min="7672" max="7672" width="17.7109375" customWidth="1"/>
    <col min="7673" max="7676" width="15.7109375" customWidth="1"/>
    <col min="7677" max="7677" width="6.42578125" customWidth="1"/>
    <col min="7678" max="7678" width="9.42578125" customWidth="1"/>
    <col min="7679" max="7679" width="15.7109375" customWidth="1"/>
    <col min="7928" max="7928" width="17.7109375" customWidth="1"/>
    <col min="7929" max="7932" width="15.7109375" customWidth="1"/>
    <col min="7933" max="7933" width="6.42578125" customWidth="1"/>
    <col min="7934" max="7934" width="9.42578125" customWidth="1"/>
    <col min="7935" max="7935" width="15.7109375" customWidth="1"/>
    <col min="8184" max="8184" width="17.7109375" customWidth="1"/>
    <col min="8185" max="8188" width="15.7109375" customWidth="1"/>
    <col min="8189" max="8189" width="6.42578125" customWidth="1"/>
    <col min="8190" max="8190" width="9.42578125" customWidth="1"/>
    <col min="8191" max="8191" width="15.7109375" customWidth="1"/>
    <col min="8440" max="8440" width="17.7109375" customWidth="1"/>
    <col min="8441" max="8444" width="15.7109375" customWidth="1"/>
    <col min="8445" max="8445" width="6.42578125" customWidth="1"/>
    <col min="8446" max="8446" width="9.42578125" customWidth="1"/>
    <col min="8447" max="8447" width="15.7109375" customWidth="1"/>
    <col min="8696" max="8696" width="17.7109375" customWidth="1"/>
    <col min="8697" max="8700" width="15.7109375" customWidth="1"/>
    <col min="8701" max="8701" width="6.42578125" customWidth="1"/>
    <col min="8702" max="8702" width="9.42578125" customWidth="1"/>
    <col min="8703" max="8703" width="15.7109375" customWidth="1"/>
    <col min="8952" max="8952" width="17.7109375" customWidth="1"/>
    <col min="8953" max="8956" width="15.7109375" customWidth="1"/>
    <col min="8957" max="8957" width="6.42578125" customWidth="1"/>
    <col min="8958" max="8958" width="9.42578125" customWidth="1"/>
    <col min="8959" max="8959" width="15.7109375" customWidth="1"/>
    <col min="9208" max="9208" width="17.7109375" customWidth="1"/>
    <col min="9209" max="9212" width="15.7109375" customWidth="1"/>
    <col min="9213" max="9213" width="6.42578125" customWidth="1"/>
    <col min="9214" max="9214" width="9.42578125" customWidth="1"/>
    <col min="9215" max="9215" width="15.7109375" customWidth="1"/>
    <col min="9464" max="9464" width="17.7109375" customWidth="1"/>
    <col min="9465" max="9468" width="15.7109375" customWidth="1"/>
    <col min="9469" max="9469" width="6.42578125" customWidth="1"/>
    <col min="9470" max="9470" width="9.42578125" customWidth="1"/>
    <col min="9471" max="9471" width="15.7109375" customWidth="1"/>
    <col min="9720" max="9720" width="17.7109375" customWidth="1"/>
    <col min="9721" max="9724" width="15.7109375" customWidth="1"/>
    <col min="9725" max="9725" width="6.42578125" customWidth="1"/>
    <col min="9726" max="9726" width="9.42578125" customWidth="1"/>
    <col min="9727" max="9727" width="15.7109375" customWidth="1"/>
    <col min="9976" max="9976" width="17.7109375" customWidth="1"/>
    <col min="9977" max="9980" width="15.7109375" customWidth="1"/>
    <col min="9981" max="9981" width="6.42578125" customWidth="1"/>
    <col min="9982" max="9982" width="9.42578125" customWidth="1"/>
    <col min="9983" max="9983" width="15.7109375" customWidth="1"/>
    <col min="10232" max="10232" width="17.7109375" customWidth="1"/>
    <col min="10233" max="10236" width="15.7109375" customWidth="1"/>
    <col min="10237" max="10237" width="6.42578125" customWidth="1"/>
    <col min="10238" max="10238" width="9.42578125" customWidth="1"/>
    <col min="10239" max="10239" width="15.7109375" customWidth="1"/>
    <col min="10488" max="10488" width="17.7109375" customWidth="1"/>
    <col min="10489" max="10492" width="15.7109375" customWidth="1"/>
    <col min="10493" max="10493" width="6.42578125" customWidth="1"/>
    <col min="10494" max="10494" width="9.42578125" customWidth="1"/>
    <col min="10495" max="10495" width="15.7109375" customWidth="1"/>
    <col min="10744" max="10744" width="17.7109375" customWidth="1"/>
    <col min="10745" max="10748" width="15.7109375" customWidth="1"/>
    <col min="10749" max="10749" width="6.42578125" customWidth="1"/>
    <col min="10750" max="10750" width="9.42578125" customWidth="1"/>
    <col min="10751" max="10751" width="15.7109375" customWidth="1"/>
    <col min="11000" max="11000" width="17.7109375" customWidth="1"/>
    <col min="11001" max="11004" width="15.7109375" customWidth="1"/>
    <col min="11005" max="11005" width="6.42578125" customWidth="1"/>
    <col min="11006" max="11006" width="9.42578125" customWidth="1"/>
    <col min="11007" max="11007" width="15.7109375" customWidth="1"/>
    <col min="11256" max="11256" width="17.7109375" customWidth="1"/>
    <col min="11257" max="11260" width="15.7109375" customWidth="1"/>
    <col min="11261" max="11261" width="6.42578125" customWidth="1"/>
    <col min="11262" max="11262" width="9.42578125" customWidth="1"/>
    <col min="11263" max="11263" width="15.7109375" customWidth="1"/>
    <col min="11512" max="11512" width="17.7109375" customWidth="1"/>
    <col min="11513" max="11516" width="15.7109375" customWidth="1"/>
    <col min="11517" max="11517" width="6.42578125" customWidth="1"/>
    <col min="11518" max="11518" width="9.42578125" customWidth="1"/>
    <col min="11519" max="11519" width="15.7109375" customWidth="1"/>
    <col min="11768" max="11768" width="17.7109375" customWidth="1"/>
    <col min="11769" max="11772" width="15.7109375" customWidth="1"/>
    <col min="11773" max="11773" width="6.42578125" customWidth="1"/>
    <col min="11774" max="11774" width="9.42578125" customWidth="1"/>
    <col min="11775" max="11775" width="15.7109375" customWidth="1"/>
    <col min="12024" max="12024" width="17.7109375" customWidth="1"/>
    <col min="12025" max="12028" width="15.7109375" customWidth="1"/>
    <col min="12029" max="12029" width="6.42578125" customWidth="1"/>
    <col min="12030" max="12030" width="9.42578125" customWidth="1"/>
    <col min="12031" max="12031" width="15.7109375" customWidth="1"/>
    <col min="12280" max="12280" width="17.7109375" customWidth="1"/>
    <col min="12281" max="12284" width="15.7109375" customWidth="1"/>
    <col min="12285" max="12285" width="6.42578125" customWidth="1"/>
    <col min="12286" max="12286" width="9.42578125" customWidth="1"/>
    <col min="12287" max="12287" width="15.7109375" customWidth="1"/>
    <col min="12536" max="12536" width="17.7109375" customWidth="1"/>
    <col min="12537" max="12540" width="15.7109375" customWidth="1"/>
    <col min="12541" max="12541" width="6.42578125" customWidth="1"/>
    <col min="12542" max="12542" width="9.42578125" customWidth="1"/>
    <col min="12543" max="12543" width="15.7109375" customWidth="1"/>
    <col min="12792" max="12792" width="17.7109375" customWidth="1"/>
    <col min="12793" max="12796" width="15.7109375" customWidth="1"/>
    <col min="12797" max="12797" width="6.42578125" customWidth="1"/>
    <col min="12798" max="12798" width="9.42578125" customWidth="1"/>
    <col min="12799" max="12799" width="15.7109375" customWidth="1"/>
    <col min="13048" max="13048" width="17.7109375" customWidth="1"/>
    <col min="13049" max="13052" width="15.7109375" customWidth="1"/>
    <col min="13053" max="13053" width="6.42578125" customWidth="1"/>
    <col min="13054" max="13054" width="9.42578125" customWidth="1"/>
    <col min="13055" max="13055" width="15.7109375" customWidth="1"/>
    <col min="13304" max="13304" width="17.7109375" customWidth="1"/>
    <col min="13305" max="13308" width="15.7109375" customWidth="1"/>
    <col min="13309" max="13309" width="6.42578125" customWidth="1"/>
    <col min="13310" max="13310" width="9.42578125" customWidth="1"/>
    <col min="13311" max="13311" width="15.7109375" customWidth="1"/>
    <col min="13560" max="13560" width="17.7109375" customWidth="1"/>
    <col min="13561" max="13564" width="15.7109375" customWidth="1"/>
    <col min="13565" max="13565" width="6.42578125" customWidth="1"/>
    <col min="13566" max="13566" width="9.42578125" customWidth="1"/>
    <col min="13567" max="13567" width="15.7109375" customWidth="1"/>
    <col min="13816" max="13816" width="17.7109375" customWidth="1"/>
    <col min="13817" max="13820" width="15.7109375" customWidth="1"/>
    <col min="13821" max="13821" width="6.42578125" customWidth="1"/>
    <col min="13822" max="13822" width="9.42578125" customWidth="1"/>
    <col min="13823" max="13823" width="15.7109375" customWidth="1"/>
    <col min="14072" max="14072" width="17.7109375" customWidth="1"/>
    <col min="14073" max="14076" width="15.7109375" customWidth="1"/>
    <col min="14077" max="14077" width="6.42578125" customWidth="1"/>
    <col min="14078" max="14078" width="9.42578125" customWidth="1"/>
    <col min="14079" max="14079" width="15.7109375" customWidth="1"/>
    <col min="14328" max="14328" width="17.7109375" customWidth="1"/>
    <col min="14329" max="14332" width="15.7109375" customWidth="1"/>
    <col min="14333" max="14333" width="6.42578125" customWidth="1"/>
    <col min="14334" max="14334" width="9.42578125" customWidth="1"/>
    <col min="14335" max="14335" width="15.7109375" customWidth="1"/>
    <col min="14584" max="14584" width="17.7109375" customWidth="1"/>
    <col min="14585" max="14588" width="15.7109375" customWidth="1"/>
    <col min="14589" max="14589" width="6.42578125" customWidth="1"/>
    <col min="14590" max="14590" width="9.42578125" customWidth="1"/>
    <col min="14591" max="14591" width="15.7109375" customWidth="1"/>
    <col min="14840" max="14840" width="17.7109375" customWidth="1"/>
    <col min="14841" max="14844" width="15.7109375" customWidth="1"/>
    <col min="14845" max="14845" width="6.42578125" customWidth="1"/>
    <col min="14846" max="14846" width="9.42578125" customWidth="1"/>
    <col min="14847" max="14847" width="15.7109375" customWidth="1"/>
    <col min="15096" max="15096" width="17.7109375" customWidth="1"/>
    <col min="15097" max="15100" width="15.7109375" customWidth="1"/>
    <col min="15101" max="15101" width="6.42578125" customWidth="1"/>
    <col min="15102" max="15102" width="9.42578125" customWidth="1"/>
    <col min="15103" max="15103" width="15.7109375" customWidth="1"/>
    <col min="15352" max="15352" width="17.7109375" customWidth="1"/>
    <col min="15353" max="15356" width="15.7109375" customWidth="1"/>
    <col min="15357" max="15357" width="6.42578125" customWidth="1"/>
    <col min="15358" max="15358" width="9.42578125" customWidth="1"/>
    <col min="15359" max="15359" width="15.7109375" customWidth="1"/>
    <col min="15608" max="15608" width="17.7109375" customWidth="1"/>
    <col min="15609" max="15612" width="15.7109375" customWidth="1"/>
    <col min="15613" max="15613" width="6.42578125" customWidth="1"/>
    <col min="15614" max="15614" width="9.42578125" customWidth="1"/>
    <col min="15615" max="15615" width="15.7109375" customWidth="1"/>
    <col min="15864" max="15864" width="17.7109375" customWidth="1"/>
    <col min="15865" max="15868" width="15.7109375" customWidth="1"/>
    <col min="15869" max="15869" width="6.42578125" customWidth="1"/>
    <col min="15870" max="15870" width="9.42578125" customWidth="1"/>
    <col min="15871" max="15871" width="15.7109375" customWidth="1"/>
    <col min="16120" max="16120" width="17.7109375" customWidth="1"/>
    <col min="16121" max="16124" width="15.7109375" customWidth="1"/>
    <col min="16125" max="16125" width="6.42578125" customWidth="1"/>
    <col min="16126" max="16126" width="9.42578125" customWidth="1"/>
    <col min="16127" max="16127" width="15.7109375" customWidth="1"/>
  </cols>
  <sheetData>
    <row r="2" spans="1:8" ht="15.75">
      <c r="A2" s="472" t="s">
        <v>213</v>
      </c>
      <c r="B2" s="473" t="s">
        <v>214</v>
      </c>
      <c r="C2" s="474" t="s">
        <v>215</v>
      </c>
      <c r="D2" s="474" t="s">
        <v>216</v>
      </c>
      <c r="E2" s="493" t="s">
        <v>217</v>
      </c>
      <c r="F2" s="494"/>
      <c r="G2" s="475" t="s">
        <v>218</v>
      </c>
      <c r="H2" s="474" t="s">
        <v>219</v>
      </c>
    </row>
    <row r="3" spans="1:8">
      <c r="A3" s="495" t="s">
        <v>220</v>
      </c>
      <c r="B3" s="476" t="s">
        <v>221</v>
      </c>
      <c r="C3" s="476" t="s">
        <v>222</v>
      </c>
      <c r="D3" s="477" t="s">
        <v>223</v>
      </c>
      <c r="E3" s="478" t="s">
        <v>224</v>
      </c>
      <c r="F3" s="479" t="s">
        <v>225</v>
      </c>
      <c r="G3" s="480" t="s">
        <v>226</v>
      </c>
      <c r="H3" s="497" t="s">
        <v>227</v>
      </c>
    </row>
    <row r="4" spans="1:8">
      <c r="A4" s="496"/>
      <c r="B4" s="491" t="s">
        <v>243</v>
      </c>
      <c r="C4" s="491" t="s">
        <v>228</v>
      </c>
      <c r="D4" s="492" t="s">
        <v>245</v>
      </c>
      <c r="E4" s="478" t="s">
        <v>230</v>
      </c>
      <c r="F4" s="479" t="s">
        <v>225</v>
      </c>
      <c r="G4" s="481" t="s">
        <v>226</v>
      </c>
      <c r="H4" s="498"/>
    </row>
    <row r="5" spans="1:8">
      <c r="A5" s="496"/>
      <c r="B5" s="539" t="s">
        <v>274</v>
      </c>
      <c r="C5" s="491" t="s">
        <v>231</v>
      </c>
      <c r="D5" s="492" t="s">
        <v>272</v>
      </c>
      <c r="E5" s="478" t="s">
        <v>232</v>
      </c>
      <c r="F5" s="479" t="s">
        <v>225</v>
      </c>
      <c r="G5" s="481" t="s">
        <v>226</v>
      </c>
      <c r="H5" s="498"/>
    </row>
    <row r="6" spans="1:8">
      <c r="A6" s="496"/>
      <c r="B6" s="491" t="s">
        <v>274</v>
      </c>
      <c r="C6" s="491" t="s">
        <v>233</v>
      </c>
      <c r="D6" s="492" t="s">
        <v>273</v>
      </c>
      <c r="E6" s="478" t="s">
        <v>234</v>
      </c>
      <c r="F6" s="482" t="s">
        <v>225</v>
      </c>
      <c r="G6" s="482" t="s">
        <v>226</v>
      </c>
      <c r="H6" s="499"/>
    </row>
    <row r="7" spans="1:8">
      <c r="A7" s="496"/>
      <c r="B7" s="476" t="s">
        <v>235</v>
      </c>
      <c r="C7" s="476" t="s">
        <v>222</v>
      </c>
      <c r="D7" s="477" t="s">
        <v>236</v>
      </c>
      <c r="E7" s="478" t="s">
        <v>257</v>
      </c>
      <c r="F7" s="479" t="s">
        <v>264</v>
      </c>
      <c r="G7" s="481" t="s">
        <v>237</v>
      </c>
      <c r="H7" s="500" t="s">
        <v>271</v>
      </c>
    </row>
    <row r="8" spans="1:8">
      <c r="A8" s="496"/>
      <c r="B8" s="476" t="s">
        <v>235</v>
      </c>
      <c r="C8" s="476" t="s">
        <v>228</v>
      </c>
      <c r="D8" s="477" t="s">
        <v>238</v>
      </c>
      <c r="E8" s="478" t="s">
        <v>258</v>
      </c>
      <c r="F8" s="479" t="s">
        <v>264</v>
      </c>
      <c r="G8" s="483" t="s">
        <v>237</v>
      </c>
      <c r="H8" s="500"/>
    </row>
    <row r="9" spans="1:8">
      <c r="A9" s="496"/>
      <c r="B9" s="476" t="s">
        <v>235</v>
      </c>
      <c r="C9" s="476" t="s">
        <v>231</v>
      </c>
      <c r="D9" s="477" t="s">
        <v>239</v>
      </c>
      <c r="E9" s="537" t="s">
        <v>267</v>
      </c>
      <c r="F9" s="538" t="s">
        <v>270</v>
      </c>
      <c r="G9" s="481" t="s">
        <v>237</v>
      </c>
      <c r="H9" s="500"/>
    </row>
    <row r="10" spans="1:8">
      <c r="A10" s="496"/>
      <c r="B10" s="476" t="s">
        <v>235</v>
      </c>
      <c r="C10" s="476" t="s">
        <v>233</v>
      </c>
      <c r="D10" s="477" t="s">
        <v>240</v>
      </c>
      <c r="E10" s="537" t="s">
        <v>268</v>
      </c>
      <c r="F10" s="538" t="s">
        <v>270</v>
      </c>
      <c r="G10" s="483" t="s">
        <v>237</v>
      </c>
      <c r="H10" s="500"/>
    </row>
    <row r="11" spans="1:8">
      <c r="A11" s="496"/>
      <c r="B11" s="476" t="s">
        <v>235</v>
      </c>
      <c r="C11" s="476" t="s">
        <v>241</v>
      </c>
      <c r="D11" s="477" t="s">
        <v>242</v>
      </c>
      <c r="E11" s="537" t="s">
        <v>269</v>
      </c>
      <c r="F11" s="538" t="s">
        <v>270</v>
      </c>
      <c r="G11" s="481" t="s">
        <v>237</v>
      </c>
      <c r="H11" s="500"/>
    </row>
    <row r="12" spans="1:8">
      <c r="A12" s="496"/>
      <c r="B12" s="476" t="s">
        <v>243</v>
      </c>
      <c r="C12" s="476" t="s">
        <v>222</v>
      </c>
      <c r="D12" s="477" t="s">
        <v>244</v>
      </c>
      <c r="E12" s="478" t="s">
        <v>259</v>
      </c>
      <c r="F12" s="479" t="s">
        <v>265</v>
      </c>
      <c r="G12" s="481" t="s">
        <v>237</v>
      </c>
      <c r="H12" s="500" t="s">
        <v>266</v>
      </c>
    </row>
    <row r="13" spans="1:8">
      <c r="A13" s="496"/>
      <c r="B13" s="491" t="s">
        <v>221</v>
      </c>
      <c r="C13" s="491" t="s">
        <v>228</v>
      </c>
      <c r="D13" s="492" t="s">
        <v>229</v>
      </c>
      <c r="E13" s="478" t="s">
        <v>260</v>
      </c>
      <c r="F13" s="479" t="s">
        <v>265</v>
      </c>
      <c r="G13" s="481" t="s">
        <v>237</v>
      </c>
      <c r="H13" s="500"/>
    </row>
    <row r="14" spans="1:8">
      <c r="A14" s="496"/>
      <c r="B14" s="539" t="s">
        <v>243</v>
      </c>
      <c r="C14" s="491" t="s">
        <v>231</v>
      </c>
      <c r="D14" s="540" t="s">
        <v>246</v>
      </c>
      <c r="E14" s="537" t="s">
        <v>261</v>
      </c>
      <c r="F14" s="479" t="s">
        <v>265</v>
      </c>
      <c r="G14" s="481" t="s">
        <v>237</v>
      </c>
      <c r="H14" s="500"/>
    </row>
    <row r="15" spans="1:8">
      <c r="A15" s="496"/>
      <c r="B15" s="476" t="s">
        <v>243</v>
      </c>
      <c r="C15" s="476" t="s">
        <v>233</v>
      </c>
      <c r="D15" s="477" t="s">
        <v>247</v>
      </c>
      <c r="E15" s="478" t="s">
        <v>262</v>
      </c>
      <c r="F15" s="479" t="s">
        <v>265</v>
      </c>
      <c r="G15" s="481" t="s">
        <v>237</v>
      </c>
      <c r="H15" s="500"/>
    </row>
    <row r="16" spans="1:8">
      <c r="A16" s="496"/>
      <c r="B16" s="476" t="s">
        <v>243</v>
      </c>
      <c r="C16" s="476" t="s">
        <v>241</v>
      </c>
      <c r="D16" s="477" t="s">
        <v>248</v>
      </c>
      <c r="E16" s="478" t="s">
        <v>263</v>
      </c>
      <c r="F16" s="479" t="s">
        <v>265</v>
      </c>
      <c r="G16" s="481" t="s">
        <v>237</v>
      </c>
      <c r="H16" s="501"/>
    </row>
    <row r="18" spans="1:1">
      <c r="A18" s="484" t="s">
        <v>249</v>
      </c>
    </row>
    <row r="19" spans="1:1">
      <c r="A19" s="485" t="s">
        <v>250</v>
      </c>
    </row>
    <row r="20" spans="1:1">
      <c r="A20" s="485" t="s">
        <v>251</v>
      </c>
    </row>
    <row r="21" spans="1:1" s="487" customFormat="1" ht="14.25">
      <c r="A21" s="486" t="s">
        <v>252</v>
      </c>
    </row>
    <row r="22" spans="1:1">
      <c r="A22" s="488" t="s">
        <v>253</v>
      </c>
    </row>
    <row r="23" spans="1:1">
      <c r="A23" s="489" t="s">
        <v>254</v>
      </c>
    </row>
    <row r="24" spans="1:1">
      <c r="A24" s="489" t="s">
        <v>255</v>
      </c>
    </row>
    <row r="25" spans="1:1">
      <c r="A25" s="490" t="s">
        <v>256</v>
      </c>
    </row>
  </sheetData>
  <mergeCells count="5">
    <mergeCell ref="E2:F2"/>
    <mergeCell ref="A3:A16"/>
    <mergeCell ref="H3:H6"/>
    <mergeCell ref="H7:H11"/>
    <mergeCell ref="H12:H1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69"/>
  <sheetViews>
    <sheetView view="pageBreakPreview" zoomScale="60" zoomScaleNormal="84" workbookViewId="0">
      <selection activeCell="M17" sqref="M17"/>
    </sheetView>
  </sheetViews>
  <sheetFormatPr defaultRowHeight="15"/>
  <cols>
    <col min="1" max="1" width="48.42578125" customWidth="1"/>
    <col min="2" max="2" width="26.140625" customWidth="1"/>
    <col min="3" max="3" width="16.42578125" customWidth="1"/>
    <col min="4" max="4" width="12" customWidth="1"/>
    <col min="5" max="5" width="18" customWidth="1"/>
    <col min="6" max="6" width="21.42578125" customWidth="1"/>
    <col min="7" max="7" width="18.140625" customWidth="1"/>
    <col min="8" max="8" width="15.140625" customWidth="1"/>
    <col min="9" max="9" width="18.42578125" customWidth="1"/>
    <col min="10" max="10" width="9.7109375" bestFit="1" customWidth="1"/>
    <col min="11" max="11" width="9.42578125" bestFit="1" customWidth="1"/>
  </cols>
  <sheetData>
    <row r="1" spans="1:11">
      <c r="A1" s="505" t="s">
        <v>0</v>
      </c>
      <c r="B1" s="505"/>
      <c r="C1" s="505"/>
      <c r="D1" s="505"/>
      <c r="E1" s="505"/>
      <c r="F1" s="505"/>
      <c r="G1" s="505"/>
      <c r="H1" s="505"/>
      <c r="I1" s="505"/>
      <c r="J1" s="505"/>
      <c r="K1" s="505"/>
    </row>
    <row r="2" spans="1:11">
      <c r="A2" s="505"/>
      <c r="B2" s="505"/>
      <c r="C2" s="505"/>
      <c r="D2" s="505"/>
      <c r="E2" s="505"/>
      <c r="F2" s="505"/>
      <c r="G2" s="505"/>
      <c r="H2" s="505"/>
      <c r="I2" s="505"/>
      <c r="J2" s="505"/>
      <c r="K2" s="505"/>
    </row>
    <row r="3" spans="1:11">
      <c r="A3" s="505"/>
      <c r="B3" s="505"/>
      <c r="C3" s="505"/>
      <c r="D3" s="505"/>
      <c r="E3" s="505"/>
      <c r="F3" s="505"/>
      <c r="G3" s="505"/>
      <c r="H3" s="505"/>
      <c r="I3" s="505"/>
      <c r="J3" s="505"/>
      <c r="K3" s="505"/>
    </row>
    <row r="4" spans="1:11" ht="25.15" customHeight="1">
      <c r="A4" s="505"/>
      <c r="B4" s="505"/>
      <c r="C4" s="505"/>
      <c r="D4" s="505"/>
      <c r="E4" s="505"/>
      <c r="F4" s="505"/>
      <c r="G4" s="505"/>
      <c r="H4" s="505"/>
      <c r="I4" s="505"/>
      <c r="J4" s="505"/>
      <c r="K4" s="505"/>
    </row>
    <row r="5" spans="1:11" s="9" customFormat="1" ht="21">
      <c r="A5" s="9" t="s">
        <v>1</v>
      </c>
      <c r="B5" s="10"/>
      <c r="C5" s="10"/>
      <c r="D5" s="10"/>
      <c r="E5" s="10"/>
      <c r="F5" s="10"/>
      <c r="G5" s="10"/>
    </row>
    <row r="6" spans="1:11" s="9" customFormat="1" ht="16.899999999999999" customHeight="1">
      <c r="B6" s="10"/>
      <c r="C6" s="10"/>
      <c r="D6" s="10"/>
      <c r="E6" s="10"/>
      <c r="F6" s="10"/>
      <c r="G6" s="10"/>
    </row>
    <row r="7" spans="1:11">
      <c r="A7" s="502" t="s">
        <v>2</v>
      </c>
      <c r="B7" s="503"/>
      <c r="C7" s="503"/>
      <c r="D7" s="503"/>
      <c r="E7" s="503"/>
      <c r="F7" s="503"/>
      <c r="G7" s="503"/>
      <c r="H7" s="503"/>
      <c r="I7" s="504"/>
    </row>
    <row r="8" spans="1:11" ht="58.5" customHeight="1">
      <c r="A8" s="39" t="s">
        <v>3</v>
      </c>
      <c r="B8" s="51" t="s">
        <v>4</v>
      </c>
      <c r="C8" s="52" t="s">
        <v>5</v>
      </c>
      <c r="D8" s="52" t="s">
        <v>6</v>
      </c>
      <c r="E8" s="52" t="s">
        <v>7</v>
      </c>
      <c r="F8" s="52" t="s">
        <v>8</v>
      </c>
      <c r="G8" s="52" t="s">
        <v>9</v>
      </c>
      <c r="H8" s="52" t="s">
        <v>10</v>
      </c>
      <c r="I8" s="53" t="s">
        <v>11</v>
      </c>
    </row>
    <row r="9" spans="1:11" ht="15.75">
      <c r="A9" s="80" t="s">
        <v>12</v>
      </c>
      <c r="B9" s="96">
        <v>44617</v>
      </c>
      <c r="C9" s="6">
        <v>44619</v>
      </c>
      <c r="D9" s="97">
        <v>44621</v>
      </c>
      <c r="E9" s="7">
        <v>44646</v>
      </c>
      <c r="F9" s="7">
        <v>44650</v>
      </c>
      <c r="G9" s="7">
        <v>44652</v>
      </c>
      <c r="H9" s="7">
        <v>44654</v>
      </c>
      <c r="I9" s="7">
        <v>44655</v>
      </c>
    </row>
    <row r="10" spans="1:11" ht="15.75">
      <c r="A10" s="76" t="s">
        <v>13</v>
      </c>
      <c r="B10" s="73">
        <v>44624</v>
      </c>
      <c r="C10" s="6">
        <v>44626</v>
      </c>
      <c r="D10" s="6">
        <v>44628</v>
      </c>
      <c r="E10" s="7">
        <v>44653</v>
      </c>
      <c r="F10" s="7">
        <v>44657</v>
      </c>
      <c r="G10" s="7">
        <v>44659</v>
      </c>
      <c r="H10" s="7">
        <v>44661</v>
      </c>
      <c r="I10" s="11">
        <v>44662</v>
      </c>
    </row>
    <row r="11" spans="1:11" ht="15.75">
      <c r="A11" s="76" t="s">
        <v>14</v>
      </c>
      <c r="B11" s="73">
        <v>44631</v>
      </c>
      <c r="C11" s="6">
        <v>44633</v>
      </c>
      <c r="D11" s="6">
        <v>44635</v>
      </c>
      <c r="E11" s="7">
        <v>44660</v>
      </c>
      <c r="F11" s="7">
        <v>44664</v>
      </c>
      <c r="G11" s="7">
        <v>44666</v>
      </c>
      <c r="H11" s="7">
        <v>44668</v>
      </c>
      <c r="I11" s="11">
        <v>44669</v>
      </c>
    </row>
    <row r="12" spans="1:11" ht="15.75">
      <c r="A12" s="76" t="s">
        <v>15</v>
      </c>
      <c r="B12" s="73">
        <v>44638</v>
      </c>
      <c r="C12" s="6">
        <v>44640</v>
      </c>
      <c r="D12" s="6">
        <v>44642</v>
      </c>
      <c r="E12" s="7">
        <v>44667</v>
      </c>
      <c r="F12" s="7">
        <v>44671</v>
      </c>
      <c r="G12" s="7">
        <v>44673</v>
      </c>
      <c r="H12" s="7">
        <v>44675</v>
      </c>
      <c r="I12" s="11">
        <v>44676</v>
      </c>
    </row>
    <row r="13" spans="1:11" ht="15.75">
      <c r="A13" s="77" t="s">
        <v>16</v>
      </c>
      <c r="B13" s="74">
        <v>44645</v>
      </c>
      <c r="C13" s="33">
        <v>44647</v>
      </c>
      <c r="D13" s="33">
        <v>44649</v>
      </c>
      <c r="E13" s="34">
        <v>44674</v>
      </c>
      <c r="F13" s="34">
        <v>44678</v>
      </c>
      <c r="G13" s="34">
        <v>44680</v>
      </c>
      <c r="H13" s="34">
        <v>44682</v>
      </c>
      <c r="I13" s="35">
        <v>44683</v>
      </c>
    </row>
    <row r="14" spans="1:11">
      <c r="B14" s="2"/>
      <c r="C14" s="2"/>
      <c r="D14" s="2"/>
      <c r="E14" s="2"/>
      <c r="F14" s="2"/>
      <c r="G14" s="2"/>
    </row>
    <row r="15" spans="1:11" ht="15.75">
      <c r="A15" s="3"/>
      <c r="B15" s="3"/>
      <c r="C15" s="3"/>
      <c r="D15" s="3"/>
      <c r="E15" s="3"/>
      <c r="F15" s="3"/>
      <c r="G15" s="3"/>
    </row>
    <row r="16" spans="1:11">
      <c r="A16" s="506" t="s">
        <v>17</v>
      </c>
      <c r="B16" s="507"/>
      <c r="C16" s="507"/>
      <c r="D16" s="507"/>
      <c r="E16" s="507"/>
      <c r="F16" s="507"/>
      <c r="G16" s="508"/>
    </row>
    <row r="17" spans="1:8" ht="45.75" thickBot="1">
      <c r="A17" s="18" t="s">
        <v>3</v>
      </c>
      <c r="B17" s="1" t="s">
        <v>18</v>
      </c>
      <c r="C17" s="1" t="s">
        <v>5</v>
      </c>
      <c r="D17" s="1" t="s">
        <v>6</v>
      </c>
      <c r="E17" s="1" t="s">
        <v>19</v>
      </c>
      <c r="F17" s="1" t="s">
        <v>20</v>
      </c>
      <c r="G17" s="19" t="s">
        <v>21</v>
      </c>
    </row>
    <row r="18" spans="1:8" ht="15.75">
      <c r="A18" s="75" t="s">
        <v>22</v>
      </c>
      <c r="B18" s="81">
        <v>44617</v>
      </c>
      <c r="C18" s="78">
        <v>44620</v>
      </c>
      <c r="D18" s="78">
        <v>44622</v>
      </c>
      <c r="E18" s="78">
        <v>44664</v>
      </c>
      <c r="F18" s="78">
        <f>E18+3</f>
        <v>44667</v>
      </c>
      <c r="G18" s="82">
        <f>F18+4</f>
        <v>44671</v>
      </c>
    </row>
    <row r="19" spans="1:8" ht="15.75">
      <c r="A19" s="87" t="s">
        <v>23</v>
      </c>
      <c r="B19" s="83">
        <v>44624</v>
      </c>
      <c r="C19" s="84">
        <v>44627</v>
      </c>
      <c r="D19" s="84">
        <v>44629</v>
      </c>
      <c r="E19" s="85">
        <f>E18+7</f>
        <v>44671</v>
      </c>
      <c r="F19" s="85">
        <f>E19+3</f>
        <v>44674</v>
      </c>
      <c r="G19" s="86">
        <f>F19+4</f>
        <v>44678</v>
      </c>
    </row>
    <row r="20" spans="1:8" ht="16.5" thickBot="1">
      <c r="A20" s="77" t="s">
        <v>24</v>
      </c>
      <c r="B20" s="393">
        <v>44648</v>
      </c>
      <c r="C20" s="88">
        <f>D20-2</f>
        <v>44649</v>
      </c>
      <c r="D20" s="394">
        <v>44651</v>
      </c>
      <c r="E20" s="89">
        <f>E19+15</f>
        <v>44686</v>
      </c>
      <c r="F20" s="89">
        <f t="shared" ref="F20" si="0">E20+3</f>
        <v>44689</v>
      </c>
      <c r="G20" s="90">
        <f t="shared" ref="G20" si="1">F20+4</f>
        <v>44693</v>
      </c>
    </row>
    <row r="21" spans="1:8">
      <c r="A21" s="41"/>
      <c r="B21" s="31"/>
      <c r="C21" s="31"/>
      <c r="D21" s="31"/>
      <c r="E21" s="42"/>
      <c r="F21" s="32"/>
      <c r="G21" s="32"/>
    </row>
    <row r="22" spans="1:8">
      <c r="A22" s="30"/>
      <c r="B22" s="31"/>
      <c r="C22" s="32"/>
      <c r="D22" s="32"/>
      <c r="E22" s="32"/>
      <c r="F22" s="32"/>
      <c r="G22" s="32"/>
    </row>
    <row r="23" spans="1:8" ht="15.75">
      <c r="A23" s="20" t="s">
        <v>25</v>
      </c>
      <c r="B23" s="21"/>
      <c r="C23" s="22"/>
      <c r="D23" s="22"/>
      <c r="E23" s="22"/>
      <c r="F23" s="23"/>
      <c r="G23" s="16"/>
    </row>
    <row r="24" spans="1:8" ht="30.75" thickBot="1">
      <c r="A24" s="39" t="s">
        <v>26</v>
      </c>
      <c r="B24" s="38" t="s">
        <v>27</v>
      </c>
      <c r="C24" s="28" t="s">
        <v>28</v>
      </c>
      <c r="D24" s="28" t="s">
        <v>6</v>
      </c>
      <c r="E24" s="28" t="s">
        <v>29</v>
      </c>
      <c r="F24" s="29" t="s">
        <v>30</v>
      </c>
      <c r="G24" s="17"/>
    </row>
    <row r="25" spans="1:8" s="93" customFormat="1">
      <c r="A25" s="444" t="s">
        <v>31</v>
      </c>
      <c r="B25" s="445">
        <f t="shared" ref="B25:C28" si="2">C25-2</f>
        <v>44621</v>
      </c>
      <c r="C25" s="335">
        <f t="shared" si="2"/>
        <v>44623</v>
      </c>
      <c r="D25" s="335">
        <v>44625</v>
      </c>
      <c r="E25" s="446">
        <f>D25+14</f>
        <v>44639</v>
      </c>
      <c r="F25" s="447" t="s">
        <v>32</v>
      </c>
    </row>
    <row r="26" spans="1:8" s="93" customFormat="1">
      <c r="A26" s="448" t="s">
        <v>33</v>
      </c>
      <c r="B26" s="392">
        <f>C26-1</f>
        <v>44621</v>
      </c>
      <c r="C26" s="375">
        <f>D26-2</f>
        <v>44622</v>
      </c>
      <c r="D26" s="375">
        <v>44624</v>
      </c>
      <c r="E26" s="375">
        <f>D26+15</f>
        <v>44639</v>
      </c>
      <c r="F26" s="449" t="s">
        <v>32</v>
      </c>
      <c r="G26" s="450" t="s">
        <v>34</v>
      </c>
    </row>
    <row r="27" spans="1:8" s="93" customFormat="1">
      <c r="A27" s="12" t="s">
        <v>35</v>
      </c>
      <c r="B27" s="392">
        <f>C27-2</f>
        <v>44630</v>
      </c>
      <c r="C27" s="43">
        <f t="shared" si="2"/>
        <v>44632</v>
      </c>
      <c r="D27" s="375">
        <v>44634</v>
      </c>
      <c r="E27" s="376">
        <f>D27+14</f>
        <v>44648</v>
      </c>
      <c r="F27" s="94" t="s">
        <v>32</v>
      </c>
      <c r="G27" s="95" t="s">
        <v>34</v>
      </c>
    </row>
    <row r="28" spans="1:8" s="93" customFormat="1" ht="16.5" thickBot="1">
      <c r="A28" s="451" t="s">
        <v>36</v>
      </c>
      <c r="B28" s="394">
        <v>44651</v>
      </c>
      <c r="C28" s="68">
        <f t="shared" si="2"/>
        <v>44655</v>
      </c>
      <c r="D28" s="452">
        <v>44657</v>
      </c>
      <c r="E28" s="453">
        <v>44703</v>
      </c>
      <c r="F28" s="454" t="s">
        <v>32</v>
      </c>
      <c r="G28" t="s">
        <v>37</v>
      </c>
    </row>
    <row r="29" spans="1:8" ht="15.75">
      <c r="A29" s="44"/>
      <c r="B29" s="45"/>
      <c r="C29" s="46"/>
      <c r="D29" s="46"/>
      <c r="E29" s="46"/>
      <c r="F29" s="45"/>
      <c r="G29" s="47"/>
    </row>
    <row r="30" spans="1:8" ht="15.75">
      <c r="A30" s="4"/>
      <c r="B30" s="4"/>
      <c r="C30" s="4"/>
      <c r="D30" s="4"/>
      <c r="E30" s="4"/>
      <c r="F30" s="4"/>
      <c r="G30" s="4"/>
      <c r="H30" s="4"/>
    </row>
    <row r="31" spans="1:8" ht="15.75">
      <c r="A31" s="509" t="s">
        <v>38</v>
      </c>
      <c r="B31" s="510"/>
      <c r="C31" s="510"/>
      <c r="D31" s="510"/>
      <c r="E31" s="510"/>
      <c r="F31" s="510"/>
      <c r="G31" s="510"/>
      <c r="H31" s="510"/>
    </row>
    <row r="32" spans="1:8" ht="45">
      <c r="A32" s="13" t="s">
        <v>26</v>
      </c>
      <c r="B32" s="8" t="s">
        <v>27</v>
      </c>
      <c r="C32" s="14" t="s">
        <v>39</v>
      </c>
      <c r="D32" s="15" t="s">
        <v>6</v>
      </c>
      <c r="E32" s="5" t="s">
        <v>40</v>
      </c>
      <c r="F32" s="15" t="s">
        <v>41</v>
      </c>
      <c r="G32" s="15" t="s">
        <v>42</v>
      </c>
      <c r="H32" s="5" t="s">
        <v>43</v>
      </c>
    </row>
    <row r="33" spans="1:11" ht="15.75">
      <c r="A33" s="456" t="s">
        <v>44</v>
      </c>
      <c r="B33" s="457">
        <v>44620</v>
      </c>
      <c r="C33" s="458">
        <v>44621</v>
      </c>
      <c r="D33" s="458">
        <v>44623</v>
      </c>
      <c r="E33" s="458">
        <v>44651</v>
      </c>
      <c r="F33" s="458">
        <v>44658</v>
      </c>
      <c r="G33" s="458">
        <v>44662</v>
      </c>
      <c r="H33" s="459">
        <v>44666</v>
      </c>
    </row>
    <row r="34" spans="1:11" ht="15.75">
      <c r="A34" s="76" t="s">
        <v>45</v>
      </c>
      <c r="B34" s="79">
        <v>44624</v>
      </c>
      <c r="C34" s="24">
        <v>44627</v>
      </c>
      <c r="D34" s="24">
        <v>44629</v>
      </c>
      <c r="E34" s="24">
        <v>44655</v>
      </c>
      <c r="F34" s="24">
        <v>44657</v>
      </c>
      <c r="G34" s="24">
        <v>44661</v>
      </c>
      <c r="H34" s="48">
        <v>44665</v>
      </c>
    </row>
    <row r="35" spans="1:11" ht="15.75">
      <c r="A35" s="76" t="s">
        <v>46</v>
      </c>
      <c r="B35" s="460">
        <v>44638</v>
      </c>
      <c r="C35" s="461">
        <v>44641</v>
      </c>
      <c r="D35" s="461">
        <v>44643</v>
      </c>
      <c r="E35" s="461">
        <v>44669</v>
      </c>
      <c r="F35" s="461">
        <v>44671</v>
      </c>
      <c r="G35" s="461">
        <v>44675</v>
      </c>
      <c r="H35" s="462">
        <v>44679</v>
      </c>
    </row>
    <row r="36" spans="1:11" ht="16.5" thickBot="1">
      <c r="A36" s="463" t="s">
        <v>47</v>
      </c>
      <c r="B36" s="464">
        <v>44645</v>
      </c>
      <c r="C36" s="465">
        <v>44648</v>
      </c>
      <c r="D36" s="465">
        <v>44650</v>
      </c>
      <c r="E36" s="465">
        <v>44676</v>
      </c>
      <c r="F36" s="465">
        <v>44678</v>
      </c>
      <c r="G36" s="465">
        <v>44682</v>
      </c>
      <c r="H36" s="466">
        <v>44686</v>
      </c>
    </row>
    <row r="37" spans="1:11" ht="16.5" thickBot="1">
      <c r="A37" s="49"/>
      <c r="B37" s="50"/>
      <c r="C37" s="50"/>
      <c r="D37" s="50"/>
      <c r="E37" s="50"/>
      <c r="F37" s="50"/>
      <c r="G37" s="50"/>
      <c r="H37" s="50"/>
    </row>
    <row r="38" spans="1:11">
      <c r="A38" s="37" t="s">
        <v>48</v>
      </c>
      <c r="B38" s="25"/>
      <c r="C38" s="26"/>
      <c r="D38" s="26"/>
      <c r="E38" s="27"/>
      <c r="F38" s="50"/>
      <c r="G38" s="50"/>
      <c r="H38" s="50"/>
    </row>
    <row r="39" spans="1:11" ht="30">
      <c r="A39" s="39" t="s">
        <v>26</v>
      </c>
      <c r="B39" s="57" t="s">
        <v>49</v>
      </c>
      <c r="C39" s="58" t="s">
        <v>28</v>
      </c>
      <c r="D39" s="58" t="s">
        <v>6</v>
      </c>
      <c r="E39" s="59" t="s">
        <v>50</v>
      </c>
      <c r="F39" s="50"/>
      <c r="G39" s="50"/>
      <c r="H39" s="50"/>
    </row>
    <row r="40" spans="1:11">
      <c r="A40" s="60" t="s">
        <v>51</v>
      </c>
      <c r="B40" s="61">
        <v>44618</v>
      </c>
      <c r="C40" s="62">
        <f>B40+1</f>
        <v>44619</v>
      </c>
      <c r="D40" s="62">
        <f>C40+2</f>
        <v>44621</v>
      </c>
      <c r="E40" s="63">
        <f>D40+13</f>
        <v>44634</v>
      </c>
      <c r="F40" s="50"/>
      <c r="G40" s="50"/>
      <c r="H40" s="50"/>
    </row>
    <row r="41" spans="1:11">
      <c r="A41" s="60" t="s">
        <v>51</v>
      </c>
      <c r="B41" s="36">
        <f>B40+7</f>
        <v>44625</v>
      </c>
      <c r="C41" s="64">
        <f t="shared" ref="C41:C43" si="3">B41+1</f>
        <v>44626</v>
      </c>
      <c r="D41" s="64">
        <f>C41+2</f>
        <v>44628</v>
      </c>
      <c r="E41" s="65">
        <f>D41+13</f>
        <v>44641</v>
      </c>
      <c r="F41" s="50"/>
      <c r="G41" s="50"/>
      <c r="H41" s="50"/>
    </row>
    <row r="42" spans="1:11">
      <c r="A42" s="54" t="s">
        <v>51</v>
      </c>
      <c r="B42" s="55">
        <f>B41+7</f>
        <v>44632</v>
      </c>
      <c r="C42" s="56">
        <f t="shared" si="3"/>
        <v>44633</v>
      </c>
      <c r="D42" s="56">
        <f>C42+2</f>
        <v>44635</v>
      </c>
      <c r="E42" s="66">
        <f>D42+13</f>
        <v>44648</v>
      </c>
      <c r="F42" s="50"/>
      <c r="G42" s="50"/>
      <c r="H42" s="50"/>
    </row>
    <row r="43" spans="1:11">
      <c r="A43" s="40" t="s">
        <v>51</v>
      </c>
      <c r="B43" s="70">
        <f>B42+7</f>
        <v>44639</v>
      </c>
      <c r="C43" s="43">
        <f t="shared" si="3"/>
        <v>44640</v>
      </c>
      <c r="D43" s="43">
        <f>C43+2</f>
        <v>44642</v>
      </c>
      <c r="E43" s="67">
        <f>D43+13</f>
        <v>44655</v>
      </c>
      <c r="F43" s="50"/>
      <c r="G43" s="50"/>
      <c r="H43" s="50"/>
    </row>
    <row r="44" spans="1:11">
      <c r="A44" s="71" t="s">
        <v>51</v>
      </c>
      <c r="B44" s="72">
        <f>B43+7</f>
        <v>44646</v>
      </c>
      <c r="C44" s="68">
        <f t="shared" ref="C44" si="4">B44+1</f>
        <v>44647</v>
      </c>
      <c r="D44" s="68">
        <f>C44+2</f>
        <v>44649</v>
      </c>
      <c r="E44" s="69">
        <f>D44+13</f>
        <v>44662</v>
      </c>
    </row>
    <row r="46" spans="1:11">
      <c r="A46" s="401" t="s">
        <v>52</v>
      </c>
      <c r="B46" s="402"/>
      <c r="C46" s="402"/>
      <c r="D46" s="402"/>
      <c r="E46" s="402"/>
      <c r="F46" s="402"/>
      <c r="G46" s="402"/>
      <c r="H46" s="402"/>
      <c r="I46" s="402"/>
      <c r="J46" s="402"/>
      <c r="K46" s="395"/>
    </row>
    <row r="47" spans="1:11" ht="30">
      <c r="A47" s="396" t="s">
        <v>26</v>
      </c>
      <c r="B47" s="397" t="s">
        <v>27</v>
      </c>
      <c r="C47" s="397" t="s">
        <v>28</v>
      </c>
      <c r="D47" s="397" t="s">
        <v>6</v>
      </c>
      <c r="E47" s="397" t="s">
        <v>53</v>
      </c>
      <c r="F47" s="397" t="s">
        <v>54</v>
      </c>
      <c r="G47" s="397" t="s">
        <v>55</v>
      </c>
      <c r="H47" s="397" t="s">
        <v>56</v>
      </c>
      <c r="I47" s="397" t="s">
        <v>57</v>
      </c>
      <c r="J47" s="438" t="s">
        <v>58</v>
      </c>
    </row>
    <row r="48" spans="1:11">
      <c r="A48" s="429" t="s">
        <v>59</v>
      </c>
      <c r="B48" s="430">
        <v>44624</v>
      </c>
      <c r="C48" s="431">
        <f>B48+1</f>
        <v>44625</v>
      </c>
      <c r="D48" s="432">
        <f>B48+2</f>
        <v>44626</v>
      </c>
      <c r="E48" s="432">
        <f>D48+34</f>
        <v>44660</v>
      </c>
      <c r="F48" s="432">
        <f>D48+35</f>
        <v>44661</v>
      </c>
      <c r="G48" s="432">
        <f>D48+37</f>
        <v>44663</v>
      </c>
      <c r="H48" s="432">
        <f>D48+42</f>
        <v>44668</v>
      </c>
      <c r="I48" s="432">
        <f>D48+45</f>
        <v>44671</v>
      </c>
      <c r="J48" s="433">
        <f>D48+49</f>
        <v>44675</v>
      </c>
    </row>
    <row r="49" spans="1:11">
      <c r="A49" s="428" t="s">
        <v>60</v>
      </c>
      <c r="B49" s="100">
        <f>B48+7</f>
        <v>44631</v>
      </c>
      <c r="C49" s="98">
        <f>B49+1</f>
        <v>44632</v>
      </c>
      <c r="D49" s="99">
        <f>B49+2</f>
        <v>44633</v>
      </c>
      <c r="E49" s="99">
        <f>D49+34</f>
        <v>44667</v>
      </c>
      <c r="F49" s="99">
        <f>D49+35</f>
        <v>44668</v>
      </c>
      <c r="G49" s="99">
        <f>D49+37</f>
        <v>44670</v>
      </c>
      <c r="H49" s="99">
        <f>D49+42</f>
        <v>44675</v>
      </c>
      <c r="I49" s="99">
        <f>D49+45</f>
        <v>44678</v>
      </c>
      <c r="J49" s="398">
        <f>D49+49</f>
        <v>44682</v>
      </c>
    </row>
    <row r="50" spans="1:11">
      <c r="A50" s="399" t="s">
        <v>61</v>
      </c>
      <c r="B50" s="100">
        <f>B49+7</f>
        <v>44638</v>
      </c>
      <c r="C50" s="98">
        <f>B50+1</f>
        <v>44639</v>
      </c>
      <c r="D50" s="99">
        <f>B50+2</f>
        <v>44640</v>
      </c>
      <c r="E50" s="99">
        <f>D50+34</f>
        <v>44674</v>
      </c>
      <c r="F50" s="99">
        <f>D50+35</f>
        <v>44675</v>
      </c>
      <c r="G50" s="99">
        <f>D50+37</f>
        <v>44677</v>
      </c>
      <c r="H50" s="99">
        <f>D50+42</f>
        <v>44682</v>
      </c>
      <c r="I50" s="99">
        <f>D50+45</f>
        <v>44685</v>
      </c>
      <c r="J50" s="398">
        <f>D50+49</f>
        <v>44689</v>
      </c>
    </row>
    <row r="51" spans="1:11">
      <c r="A51" s="400" t="s">
        <v>62</v>
      </c>
      <c r="B51" s="434">
        <f>B50+7</f>
        <v>44645</v>
      </c>
      <c r="C51" s="435">
        <f>B51+1</f>
        <v>44646</v>
      </c>
      <c r="D51" s="436">
        <f>B51+2</f>
        <v>44647</v>
      </c>
      <c r="E51" s="436">
        <f>D51+34</f>
        <v>44681</v>
      </c>
      <c r="F51" s="436">
        <f>D51+35</f>
        <v>44682</v>
      </c>
      <c r="G51" s="436">
        <f>D51+37</f>
        <v>44684</v>
      </c>
      <c r="H51" s="436">
        <f>D51+42</f>
        <v>44689</v>
      </c>
      <c r="I51" s="436">
        <f>D51+45</f>
        <v>44692</v>
      </c>
      <c r="J51" s="437">
        <f>D51+49</f>
        <v>44696</v>
      </c>
    </row>
    <row r="52" spans="1:11">
      <c r="A52" s="101"/>
      <c r="B52" s="102"/>
      <c r="C52" s="102"/>
      <c r="D52" s="102"/>
      <c r="E52" s="102"/>
      <c r="F52" s="102"/>
      <c r="G52" s="102"/>
      <c r="H52" s="102"/>
      <c r="I52" s="102"/>
      <c r="J52" s="102"/>
      <c r="K52" s="102"/>
    </row>
    <row r="53" spans="1:11">
      <c r="A53" s="101"/>
      <c r="B53" s="102"/>
      <c r="C53" s="102"/>
      <c r="D53" s="102"/>
      <c r="E53" s="102"/>
      <c r="F53" s="102"/>
      <c r="G53" s="102"/>
      <c r="H53" s="102"/>
      <c r="I53" s="102"/>
      <c r="J53" s="102"/>
      <c r="K53" s="102"/>
    </row>
    <row r="54" spans="1:11" ht="15.75">
      <c r="A54" s="103" t="s">
        <v>63</v>
      </c>
      <c r="B54" s="104"/>
      <c r="C54" s="104"/>
      <c r="D54" s="104"/>
      <c r="E54" s="104"/>
      <c r="F54" s="104"/>
      <c r="G54" s="4"/>
      <c r="H54" s="4"/>
      <c r="I54" s="4"/>
      <c r="J54" s="4"/>
      <c r="K54" s="4"/>
    </row>
    <row r="55" spans="1:11" ht="30">
      <c r="A55" s="105" t="s">
        <v>64</v>
      </c>
      <c r="B55" s="106" t="s">
        <v>65</v>
      </c>
      <c r="C55" s="106" t="s">
        <v>5</v>
      </c>
      <c r="D55" s="106" t="s">
        <v>6</v>
      </c>
      <c r="E55" s="107" t="s">
        <v>66</v>
      </c>
      <c r="F55" s="107" t="s">
        <v>67</v>
      </c>
      <c r="G55" s="4"/>
      <c r="H55" s="4"/>
      <c r="I55" s="4"/>
      <c r="J55" s="4"/>
      <c r="K55" s="4"/>
    </row>
    <row r="56" spans="1:11" ht="15.75">
      <c r="A56" s="108" t="s">
        <v>68</v>
      </c>
      <c r="B56" s="98">
        <v>44623</v>
      </c>
      <c r="C56" s="109">
        <f>B56</f>
        <v>44623</v>
      </c>
      <c r="D56" s="110">
        <f>C56+2</f>
        <v>44625</v>
      </c>
      <c r="E56" s="110">
        <f>D56+23</f>
        <v>44648</v>
      </c>
      <c r="F56" s="110">
        <f>D56+26</f>
        <v>44651</v>
      </c>
      <c r="G56" s="4"/>
      <c r="H56" s="4"/>
      <c r="I56" s="4"/>
      <c r="J56" s="4"/>
      <c r="K56" s="4"/>
    </row>
    <row r="57" spans="1:11" ht="15.75">
      <c r="A57" s="76" t="s">
        <v>69</v>
      </c>
      <c r="B57" s="111">
        <f>B56+7</f>
        <v>44630</v>
      </c>
      <c r="C57" s="109">
        <f>B57</f>
        <v>44630</v>
      </c>
      <c r="D57" s="110">
        <f>C57+2</f>
        <v>44632</v>
      </c>
      <c r="E57" s="110">
        <f>D57+23</f>
        <v>44655</v>
      </c>
      <c r="F57" s="110">
        <f>D57+26</f>
        <v>44658</v>
      </c>
      <c r="G57" s="4"/>
      <c r="H57" s="4"/>
      <c r="I57" s="4"/>
      <c r="J57" s="4"/>
      <c r="K57" s="4"/>
    </row>
    <row r="58" spans="1:11" ht="15.75">
      <c r="A58" s="76" t="s">
        <v>70</v>
      </c>
      <c r="B58" s="111">
        <f>B57+7</f>
        <v>44637</v>
      </c>
      <c r="C58" s="109">
        <f>B58</f>
        <v>44637</v>
      </c>
      <c r="D58" s="110">
        <f>C58+2</f>
        <v>44639</v>
      </c>
      <c r="E58" s="110">
        <f>D58+23</f>
        <v>44662</v>
      </c>
      <c r="F58" s="110">
        <f>D58+26</f>
        <v>44665</v>
      </c>
      <c r="G58" s="4"/>
      <c r="H58" s="4"/>
      <c r="I58" s="4"/>
      <c r="J58" s="4"/>
      <c r="K58" s="4"/>
    </row>
    <row r="59" spans="1:11" ht="15.75">
      <c r="A59" s="76" t="s">
        <v>71</v>
      </c>
      <c r="B59" s="111">
        <f>B58+7</f>
        <v>44644</v>
      </c>
      <c r="C59" s="109">
        <f>B59</f>
        <v>44644</v>
      </c>
      <c r="D59" s="110">
        <f>C59+2</f>
        <v>44646</v>
      </c>
      <c r="E59" s="110">
        <f>D59+23</f>
        <v>44669</v>
      </c>
      <c r="F59" s="110">
        <f>D59+26</f>
        <v>44672</v>
      </c>
      <c r="G59" s="4"/>
      <c r="I59" s="4"/>
      <c r="J59" s="4"/>
      <c r="K59" s="4"/>
    </row>
    <row r="60" spans="1:11" ht="15.75">
      <c r="A60" s="112" t="s">
        <v>72</v>
      </c>
      <c r="B60" s="113">
        <f>B59+7</f>
        <v>44651</v>
      </c>
      <c r="C60" s="114">
        <f>B60</f>
        <v>44651</v>
      </c>
      <c r="D60" s="115">
        <f>C60+2</f>
        <v>44653</v>
      </c>
      <c r="E60" s="116">
        <f>D60+23</f>
        <v>44676</v>
      </c>
      <c r="F60" s="116">
        <f>D60+26</f>
        <v>44679</v>
      </c>
      <c r="G60" s="4"/>
      <c r="H60" s="4"/>
      <c r="I60" s="4"/>
      <c r="J60" s="4"/>
      <c r="K60" s="4"/>
    </row>
    <row r="61" spans="1:11" ht="15.75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</row>
    <row r="62" spans="1:11" ht="15.75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</row>
    <row r="63" spans="1:11" ht="15.75">
      <c r="A63" s="103" t="s">
        <v>73</v>
      </c>
      <c r="B63" s="117"/>
      <c r="C63" s="117"/>
      <c r="D63" s="117"/>
      <c r="E63" s="118"/>
      <c r="F63" s="118"/>
      <c r="G63" s="118"/>
      <c r="H63" s="118"/>
      <c r="I63" s="118"/>
      <c r="J63" s="4"/>
      <c r="K63" s="4"/>
    </row>
    <row r="64" spans="1:11" ht="30">
      <c r="A64" s="119" t="s">
        <v>64</v>
      </c>
      <c r="B64" s="120" t="s">
        <v>74</v>
      </c>
      <c r="C64" s="120" t="s">
        <v>5</v>
      </c>
      <c r="D64" s="120" t="s">
        <v>6</v>
      </c>
      <c r="E64" s="121" t="s">
        <v>66</v>
      </c>
      <c r="F64" s="121" t="s">
        <v>75</v>
      </c>
      <c r="G64" s="121" t="s">
        <v>76</v>
      </c>
      <c r="H64" s="121" t="s">
        <v>77</v>
      </c>
      <c r="I64" s="121" t="s">
        <v>78</v>
      </c>
      <c r="J64" s="4"/>
      <c r="K64" s="4"/>
    </row>
    <row r="65" spans="1:11" ht="15.75">
      <c r="A65" s="122" t="s">
        <v>79</v>
      </c>
      <c r="B65" s="123">
        <v>44624</v>
      </c>
      <c r="C65" s="124">
        <f>B65+1</f>
        <v>44625</v>
      </c>
      <c r="D65" s="125">
        <f>C65+2</f>
        <v>44627</v>
      </c>
      <c r="E65" s="125">
        <f>D65+20</f>
        <v>44647</v>
      </c>
      <c r="F65" s="125">
        <f>D65+24</f>
        <v>44651</v>
      </c>
      <c r="G65" s="125">
        <f>D65+26</f>
        <v>44653</v>
      </c>
      <c r="H65" s="125">
        <f>D65+28</f>
        <v>44655</v>
      </c>
      <c r="I65" s="126">
        <f>D65+32</f>
        <v>44659</v>
      </c>
      <c r="J65" s="4"/>
      <c r="K65" s="4"/>
    </row>
    <row r="66" spans="1:11" ht="15.75">
      <c r="A66" s="127" t="s">
        <v>80</v>
      </c>
      <c r="B66" s="128">
        <f>B65+7</f>
        <v>44631</v>
      </c>
      <c r="C66" s="129">
        <f>B66+1</f>
        <v>44632</v>
      </c>
      <c r="D66" s="130">
        <f>C66+2</f>
        <v>44634</v>
      </c>
      <c r="E66" s="130">
        <f>D66+20</f>
        <v>44654</v>
      </c>
      <c r="F66" s="130">
        <f>D66+24</f>
        <v>44658</v>
      </c>
      <c r="G66" s="130">
        <f>D66+26</f>
        <v>44660</v>
      </c>
      <c r="H66" s="130">
        <f>D66+28</f>
        <v>44662</v>
      </c>
      <c r="I66" s="131">
        <f>D66+32</f>
        <v>44666</v>
      </c>
      <c r="J66" s="132"/>
      <c r="K66" s="132"/>
    </row>
    <row r="67" spans="1:11" ht="15.75">
      <c r="A67" s="133" t="s">
        <v>81</v>
      </c>
      <c r="B67" s="134">
        <f>B66+7</f>
        <v>44638</v>
      </c>
      <c r="C67" s="135">
        <f>B67+1</f>
        <v>44639</v>
      </c>
      <c r="D67" s="136">
        <f>C67+2</f>
        <v>44641</v>
      </c>
      <c r="E67" s="136">
        <f>D67+20</f>
        <v>44661</v>
      </c>
      <c r="F67" s="136">
        <f>D67+24</f>
        <v>44665</v>
      </c>
      <c r="G67" s="136">
        <f>D67+26</f>
        <v>44667</v>
      </c>
      <c r="H67" s="136">
        <f>D67+28</f>
        <v>44669</v>
      </c>
      <c r="I67" s="137">
        <f>D67+32</f>
        <v>44673</v>
      </c>
      <c r="J67" s="4"/>
      <c r="K67" s="4"/>
    </row>
    <row r="68" spans="1:11" ht="15.75">
      <c r="A68" s="138" t="s">
        <v>82</v>
      </c>
      <c r="B68" s="134">
        <f>B67+7</f>
        <v>44645</v>
      </c>
      <c r="C68" s="135">
        <f>B68+1</f>
        <v>44646</v>
      </c>
      <c r="D68" s="136">
        <f>C68+2</f>
        <v>44648</v>
      </c>
      <c r="E68" s="136">
        <f>D68+20</f>
        <v>44668</v>
      </c>
      <c r="F68" s="136">
        <f>D68+24</f>
        <v>44672</v>
      </c>
      <c r="G68" s="136">
        <f>D68+26</f>
        <v>44674</v>
      </c>
      <c r="H68" s="136">
        <f>D68+28</f>
        <v>44676</v>
      </c>
      <c r="I68" s="137">
        <f>D68+32</f>
        <v>44680</v>
      </c>
      <c r="J68" s="4"/>
      <c r="K68" s="4"/>
    </row>
    <row r="69" spans="1:11" ht="15.75">
      <c r="A69" s="139" t="s">
        <v>83</v>
      </c>
      <c r="B69" s="140">
        <f>B68+7</f>
        <v>44652</v>
      </c>
      <c r="C69" s="141">
        <f>B69+1</f>
        <v>44653</v>
      </c>
      <c r="D69" s="142">
        <f>C69+2</f>
        <v>44655</v>
      </c>
      <c r="E69" s="142">
        <f>D69+20</f>
        <v>44675</v>
      </c>
      <c r="F69" s="142">
        <f>D69+24</f>
        <v>44679</v>
      </c>
      <c r="G69" s="142">
        <f>D69+26</f>
        <v>44681</v>
      </c>
      <c r="H69" s="142">
        <f>D69+28</f>
        <v>44683</v>
      </c>
      <c r="I69" s="143">
        <f>D69+32</f>
        <v>44687</v>
      </c>
      <c r="J69" s="4"/>
      <c r="K69" s="4"/>
    </row>
  </sheetData>
  <mergeCells count="4">
    <mergeCell ref="A7:I7"/>
    <mergeCell ref="A1:K4"/>
    <mergeCell ref="A16:G16"/>
    <mergeCell ref="A31:H31"/>
  </mergeCells>
  <phoneticPr fontId="14" type="noConversion"/>
  <pageMargins left="0.7" right="0.7" top="0.75" bottom="0.75" header="0.3" footer="0.3"/>
  <pageSetup scale="39" orientation="landscape" r:id="rId1"/>
  <rowBreaks count="1" manualBreakCount="1">
    <brk id="69" max="10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K132"/>
  <sheetViews>
    <sheetView topLeftCell="A82" zoomScaleNormal="100" workbookViewId="0">
      <selection activeCell="A93" sqref="A93"/>
    </sheetView>
  </sheetViews>
  <sheetFormatPr defaultRowHeight="15"/>
  <cols>
    <col min="1" max="1" width="72.7109375" customWidth="1"/>
    <col min="2" max="2" width="19.7109375" bestFit="1" customWidth="1"/>
    <col min="3" max="3" width="15.42578125" bestFit="1" customWidth="1"/>
    <col min="4" max="4" width="10.7109375" bestFit="1" customWidth="1"/>
    <col min="5" max="5" width="18.5703125" bestFit="1" customWidth="1"/>
    <col min="6" max="6" width="20.42578125" customWidth="1"/>
    <col min="7" max="7" width="17.7109375" customWidth="1"/>
    <col min="8" max="8" width="16.42578125" customWidth="1"/>
  </cols>
  <sheetData>
    <row r="1" spans="1:10" ht="15" customHeight="1">
      <c r="A1" s="533" t="s">
        <v>84</v>
      </c>
      <c r="B1" s="533"/>
      <c r="C1" s="533"/>
      <c r="D1" s="533"/>
      <c r="E1" s="533"/>
      <c r="F1" s="533"/>
      <c r="G1" s="533"/>
      <c r="H1" s="533"/>
      <c r="I1" s="533"/>
      <c r="J1" s="533"/>
    </row>
    <row r="2" spans="1:10" ht="15" customHeight="1">
      <c r="A2" s="533"/>
      <c r="B2" s="533"/>
      <c r="C2" s="533"/>
      <c r="D2" s="533"/>
      <c r="E2" s="533"/>
      <c r="F2" s="533"/>
      <c r="G2" s="533"/>
      <c r="H2" s="533"/>
      <c r="I2" s="533"/>
      <c r="J2" s="533"/>
    </row>
    <row r="3" spans="1:10" ht="15" customHeight="1">
      <c r="A3" s="533"/>
      <c r="B3" s="533"/>
      <c r="C3" s="533"/>
      <c r="D3" s="533"/>
      <c r="E3" s="533"/>
      <c r="F3" s="533"/>
      <c r="G3" s="533"/>
      <c r="H3" s="533"/>
      <c r="I3" s="533"/>
      <c r="J3" s="533"/>
    </row>
    <row r="4" spans="1:10" ht="15" customHeight="1">
      <c r="A4" s="533"/>
      <c r="B4" s="533"/>
      <c r="C4" s="533"/>
      <c r="D4" s="533"/>
      <c r="E4" s="533"/>
      <c r="F4" s="533"/>
      <c r="G4" s="533"/>
      <c r="H4" s="533"/>
      <c r="I4" s="533"/>
      <c r="J4" s="533"/>
    </row>
    <row r="5" spans="1:10" ht="21">
      <c r="A5" s="534" t="s">
        <v>1</v>
      </c>
      <c r="B5" s="534"/>
      <c r="C5" s="534"/>
      <c r="D5" s="534"/>
      <c r="E5" s="534"/>
      <c r="F5" s="534"/>
      <c r="G5" s="534"/>
      <c r="H5" s="534"/>
      <c r="I5" s="534"/>
      <c r="J5" s="534"/>
    </row>
    <row r="6" spans="1:10" ht="21">
      <c r="A6" s="144"/>
      <c r="B6" s="144"/>
      <c r="C6" s="144"/>
      <c r="D6" s="144"/>
      <c r="E6" s="144"/>
      <c r="F6" s="144"/>
      <c r="G6" s="144"/>
      <c r="H6" s="144"/>
      <c r="I6" s="144"/>
      <c r="J6" s="144"/>
    </row>
    <row r="7" spans="1:10" ht="21">
      <c r="A7" s="535" t="s">
        <v>85</v>
      </c>
      <c r="B7" s="535"/>
      <c r="C7" s="535"/>
      <c r="D7" s="535"/>
      <c r="E7" s="535"/>
      <c r="F7" s="535"/>
      <c r="G7" s="535"/>
      <c r="H7" s="535"/>
      <c r="I7" s="4"/>
      <c r="J7" s="144"/>
    </row>
    <row r="8" spans="1:10" ht="21.75" thickBot="1">
      <c r="A8" s="535"/>
      <c r="B8" s="535"/>
      <c r="C8" s="535"/>
      <c r="D8" s="535"/>
      <c r="E8" s="535"/>
      <c r="F8" s="535"/>
      <c r="G8" s="535"/>
      <c r="H8" s="535"/>
      <c r="I8" s="4"/>
      <c r="J8" s="144"/>
    </row>
    <row r="9" spans="1:10" ht="39.75" customHeight="1" thickBot="1">
      <c r="A9" s="13" t="s">
        <v>26</v>
      </c>
      <c r="B9" s="145" t="s">
        <v>86</v>
      </c>
      <c r="C9" s="5" t="s">
        <v>87</v>
      </c>
      <c r="D9" s="5" t="s">
        <v>6</v>
      </c>
      <c r="E9" s="145" t="s">
        <v>88</v>
      </c>
      <c r="F9" s="145" t="s">
        <v>89</v>
      </c>
      <c r="G9" s="145" t="s">
        <v>90</v>
      </c>
      <c r="H9" s="145" t="s">
        <v>91</v>
      </c>
      <c r="I9" s="4"/>
      <c r="J9" s="144"/>
    </row>
    <row r="10" spans="1:10" ht="21">
      <c r="A10" s="332" t="s">
        <v>92</v>
      </c>
      <c r="B10" s="146">
        <v>44617</v>
      </c>
      <c r="C10" s="147">
        <f t="shared" ref="C10:C19" si="0">B10</f>
        <v>44617</v>
      </c>
      <c r="D10" s="147">
        <f>C10+1</f>
        <v>44618</v>
      </c>
      <c r="E10" s="148"/>
      <c r="F10" s="148"/>
      <c r="G10" s="148"/>
      <c r="H10" s="149"/>
      <c r="I10" s="4"/>
      <c r="J10" s="144"/>
    </row>
    <row r="11" spans="1:10" ht="21">
      <c r="A11" s="333" t="s">
        <v>93</v>
      </c>
      <c r="B11" s="150">
        <f>B10+3</f>
        <v>44620</v>
      </c>
      <c r="C11" s="151">
        <f t="shared" si="0"/>
        <v>44620</v>
      </c>
      <c r="D11" s="151">
        <f>D10+4</f>
        <v>44622</v>
      </c>
      <c r="E11" s="152">
        <f>D11+35</f>
        <v>44657</v>
      </c>
      <c r="F11" s="152">
        <f>E11+2</f>
        <v>44659</v>
      </c>
      <c r="G11" s="152">
        <f>F11+4</f>
        <v>44663</v>
      </c>
      <c r="H11" s="153">
        <v>2</v>
      </c>
      <c r="I11" s="4"/>
      <c r="J11" s="144"/>
    </row>
    <row r="12" spans="1:10" ht="21">
      <c r="A12" s="334" t="s">
        <v>94</v>
      </c>
      <c r="B12" s="150">
        <f t="shared" ref="B12:B19" si="1">B10+7</f>
        <v>44624</v>
      </c>
      <c r="C12" s="151">
        <f t="shared" si="0"/>
        <v>44624</v>
      </c>
      <c r="D12" s="151">
        <f>C12+1</f>
        <v>44625</v>
      </c>
      <c r="E12" s="154"/>
      <c r="F12" s="154"/>
      <c r="G12" s="154"/>
      <c r="H12" s="155"/>
      <c r="I12" s="4"/>
      <c r="J12" s="144"/>
    </row>
    <row r="13" spans="1:10" ht="21">
      <c r="A13" s="334" t="s">
        <v>95</v>
      </c>
      <c r="B13" s="150">
        <f t="shared" si="1"/>
        <v>44627</v>
      </c>
      <c r="C13" s="151">
        <f t="shared" si="0"/>
        <v>44627</v>
      </c>
      <c r="D13" s="151">
        <f>D12+4</f>
        <v>44629</v>
      </c>
      <c r="E13" s="152">
        <f>D13+35</f>
        <v>44664</v>
      </c>
      <c r="F13" s="152">
        <f>E13+2</f>
        <v>44666</v>
      </c>
      <c r="G13" s="152">
        <f>F13+4</f>
        <v>44670</v>
      </c>
      <c r="H13" s="153">
        <v>2</v>
      </c>
      <c r="I13" s="4"/>
      <c r="J13" s="144"/>
    </row>
    <row r="14" spans="1:10" ht="21">
      <c r="A14" s="334" t="s">
        <v>96</v>
      </c>
      <c r="B14" s="150">
        <f t="shared" si="1"/>
        <v>44631</v>
      </c>
      <c r="C14" s="151">
        <f t="shared" si="0"/>
        <v>44631</v>
      </c>
      <c r="D14" s="151">
        <f>C14+1</f>
        <v>44632</v>
      </c>
      <c r="E14" s="154"/>
      <c r="F14" s="154"/>
      <c r="G14" s="154"/>
      <c r="H14" s="155"/>
      <c r="I14" s="4"/>
      <c r="J14" s="144"/>
    </row>
    <row r="15" spans="1:10" ht="21">
      <c r="A15" s="334" t="s">
        <v>97</v>
      </c>
      <c r="B15" s="150">
        <f t="shared" si="1"/>
        <v>44634</v>
      </c>
      <c r="C15" s="151">
        <f t="shared" si="0"/>
        <v>44634</v>
      </c>
      <c r="D15" s="151">
        <f>D14+4</f>
        <v>44636</v>
      </c>
      <c r="E15" s="152">
        <f>D15+35</f>
        <v>44671</v>
      </c>
      <c r="F15" s="152">
        <f>E15+2</f>
        <v>44673</v>
      </c>
      <c r="G15" s="152">
        <f>F15+4</f>
        <v>44677</v>
      </c>
      <c r="H15" s="153">
        <v>2</v>
      </c>
      <c r="I15" s="4"/>
      <c r="J15" s="144"/>
    </row>
    <row r="16" spans="1:10" ht="21">
      <c r="A16" s="334" t="s">
        <v>98</v>
      </c>
      <c r="B16" s="150">
        <f t="shared" si="1"/>
        <v>44638</v>
      </c>
      <c r="C16" s="151">
        <f t="shared" si="0"/>
        <v>44638</v>
      </c>
      <c r="D16" s="151">
        <f>C16+1</f>
        <v>44639</v>
      </c>
      <c r="E16" s="154"/>
      <c r="F16" s="154"/>
      <c r="G16" s="154"/>
      <c r="H16" s="155"/>
      <c r="I16" s="4"/>
      <c r="J16" s="144"/>
    </row>
    <row r="17" spans="1:10" ht="15.75">
      <c r="A17" s="334" t="s">
        <v>51</v>
      </c>
      <c r="B17" s="150">
        <f t="shared" si="1"/>
        <v>44641</v>
      </c>
      <c r="C17" s="151">
        <f t="shared" si="0"/>
        <v>44641</v>
      </c>
      <c r="D17" s="151">
        <f>D16+4</f>
        <v>44643</v>
      </c>
      <c r="E17" s="152">
        <f>D17+35</f>
        <v>44678</v>
      </c>
      <c r="F17" s="152">
        <f>E17+2</f>
        <v>44680</v>
      </c>
      <c r="G17" s="152">
        <f>F17+4</f>
        <v>44684</v>
      </c>
      <c r="H17" s="153">
        <v>2</v>
      </c>
      <c r="I17" s="4"/>
      <c r="J17" s="4"/>
    </row>
    <row r="18" spans="1:10" ht="15.75">
      <c r="A18" s="334" t="s">
        <v>99</v>
      </c>
      <c r="B18" s="150">
        <f t="shared" si="1"/>
        <v>44645</v>
      </c>
      <c r="C18" s="151">
        <f t="shared" si="0"/>
        <v>44645</v>
      </c>
      <c r="D18" s="151">
        <f>C18+1</f>
        <v>44646</v>
      </c>
      <c r="E18" s="154"/>
      <c r="F18" s="154"/>
      <c r="G18" s="154"/>
      <c r="H18" s="155"/>
      <c r="I18" s="4"/>
      <c r="J18" s="4"/>
    </row>
    <row r="19" spans="1:10" ht="16.5" thickBot="1">
      <c r="A19" s="156" t="s">
        <v>100</v>
      </c>
      <c r="B19" s="157">
        <f t="shared" si="1"/>
        <v>44648</v>
      </c>
      <c r="C19" s="158">
        <f t="shared" si="0"/>
        <v>44648</v>
      </c>
      <c r="D19" s="158">
        <f>D18+4</f>
        <v>44650</v>
      </c>
      <c r="E19" s="159">
        <f>D19+35</f>
        <v>44685</v>
      </c>
      <c r="F19" s="159">
        <f>E19+2</f>
        <v>44687</v>
      </c>
      <c r="G19" s="159">
        <f>F19+4</f>
        <v>44691</v>
      </c>
      <c r="H19" s="160">
        <v>2</v>
      </c>
      <c r="I19" s="4"/>
      <c r="J19" s="4"/>
    </row>
    <row r="20" spans="1:10" ht="15.75">
      <c r="A20" s="161"/>
      <c r="B20" s="162"/>
      <c r="C20" s="162"/>
      <c r="D20" s="162"/>
      <c r="E20" s="162"/>
      <c r="F20" s="162"/>
      <c r="G20" s="162"/>
      <c r="H20" s="162"/>
      <c r="I20" s="162"/>
      <c r="J20" s="4"/>
    </row>
    <row r="21" spans="1:10" ht="15.75">
      <c r="A21" s="161"/>
      <c r="B21" s="162"/>
      <c r="C21" s="162"/>
      <c r="D21" s="162"/>
      <c r="E21" s="162"/>
      <c r="F21" s="162"/>
      <c r="G21" s="162"/>
      <c r="H21" s="162"/>
      <c r="I21" s="162"/>
      <c r="J21" s="4"/>
    </row>
    <row r="22" spans="1:10" ht="15.75">
      <c r="A22" s="535" t="s">
        <v>101</v>
      </c>
      <c r="B22" s="535"/>
      <c r="C22" s="535"/>
      <c r="D22" s="535"/>
      <c r="E22" s="535"/>
      <c r="F22" s="535"/>
      <c r="G22" s="535"/>
      <c r="H22" s="535"/>
      <c r="I22" s="162"/>
      <c r="J22" s="4"/>
    </row>
    <row r="23" spans="1:10" ht="16.5" thickBot="1">
      <c r="A23" s="535"/>
      <c r="B23" s="535"/>
      <c r="C23" s="535"/>
      <c r="D23" s="535"/>
      <c r="E23" s="535"/>
      <c r="F23" s="535"/>
      <c r="G23" s="535"/>
      <c r="H23" s="535"/>
      <c r="I23" s="162"/>
      <c r="J23" s="4"/>
    </row>
    <row r="24" spans="1:10" ht="45.75" thickBot="1">
      <c r="A24" s="13" t="s">
        <v>26</v>
      </c>
      <c r="B24" s="5" t="s">
        <v>86</v>
      </c>
      <c r="C24" s="5" t="s">
        <v>87</v>
      </c>
      <c r="D24" s="5" t="s">
        <v>6</v>
      </c>
      <c r="E24" s="163" t="s">
        <v>90</v>
      </c>
      <c r="F24" s="163" t="s">
        <v>102</v>
      </c>
      <c r="G24" s="163" t="s">
        <v>103</v>
      </c>
      <c r="H24" s="163" t="s">
        <v>104</v>
      </c>
      <c r="I24" s="162"/>
      <c r="J24" s="4"/>
    </row>
    <row r="25" spans="1:10" ht="15.75">
      <c r="A25" s="332" t="s">
        <v>105</v>
      </c>
      <c r="B25" s="164">
        <v>44620</v>
      </c>
      <c r="C25" s="165">
        <f>B25</f>
        <v>44620</v>
      </c>
      <c r="D25" s="166">
        <f>C25</f>
        <v>44620</v>
      </c>
      <c r="E25" s="148"/>
      <c r="F25" s="148"/>
      <c r="G25" s="148"/>
      <c r="H25" s="149"/>
      <c r="I25" s="162"/>
      <c r="J25" s="4"/>
    </row>
    <row r="26" spans="1:10" ht="15.75">
      <c r="A26" s="334" t="s">
        <v>51</v>
      </c>
      <c r="B26" s="167">
        <f>B25+2</f>
        <v>44622</v>
      </c>
      <c r="C26" s="91">
        <f t="shared" ref="C26:C34" si="2">B26</f>
        <v>44622</v>
      </c>
      <c r="D26" s="6">
        <f>D25+4</f>
        <v>44624</v>
      </c>
      <c r="E26" s="152">
        <f>D26+36</f>
        <v>44660</v>
      </c>
      <c r="F26" s="152">
        <f>E26+3</f>
        <v>44663</v>
      </c>
      <c r="G26" s="152">
        <f>F26+4</f>
        <v>44667</v>
      </c>
      <c r="H26" s="153">
        <f>G26+3</f>
        <v>44670</v>
      </c>
      <c r="I26" s="162"/>
      <c r="J26" s="4"/>
    </row>
    <row r="27" spans="1:10" ht="15.75">
      <c r="A27" s="334" t="s">
        <v>106</v>
      </c>
      <c r="B27" s="167">
        <f>B25+7</f>
        <v>44627</v>
      </c>
      <c r="C27" s="91">
        <f t="shared" si="2"/>
        <v>44627</v>
      </c>
      <c r="D27" s="6">
        <f>C27</f>
        <v>44627</v>
      </c>
      <c r="E27" s="154"/>
      <c r="F27" s="154"/>
      <c r="G27" s="154"/>
      <c r="H27" s="155"/>
      <c r="I27" s="162"/>
      <c r="J27" s="4"/>
    </row>
    <row r="28" spans="1:10" ht="15.75">
      <c r="A28" s="334" t="s">
        <v>107</v>
      </c>
      <c r="B28" s="167">
        <f>B27+2</f>
        <v>44629</v>
      </c>
      <c r="C28" s="91">
        <f t="shared" si="2"/>
        <v>44629</v>
      </c>
      <c r="D28" s="6">
        <f>D26+7</f>
        <v>44631</v>
      </c>
      <c r="E28" s="152">
        <f>D28+36</f>
        <v>44667</v>
      </c>
      <c r="F28" s="152">
        <f>E28+3</f>
        <v>44670</v>
      </c>
      <c r="G28" s="152">
        <f>F28+4</f>
        <v>44674</v>
      </c>
      <c r="H28" s="153">
        <f>G28+3</f>
        <v>44677</v>
      </c>
      <c r="I28" s="162"/>
      <c r="J28" s="4"/>
    </row>
    <row r="29" spans="1:10" ht="15.75">
      <c r="A29" s="334" t="s">
        <v>108</v>
      </c>
      <c r="B29" s="167">
        <f>B25+14</f>
        <v>44634</v>
      </c>
      <c r="C29" s="91">
        <f t="shared" si="2"/>
        <v>44634</v>
      </c>
      <c r="D29" s="6">
        <f>C29</f>
        <v>44634</v>
      </c>
      <c r="E29" s="154"/>
      <c r="F29" s="154"/>
      <c r="G29" s="154"/>
      <c r="H29" s="155"/>
      <c r="I29" s="162"/>
      <c r="J29" s="4"/>
    </row>
    <row r="30" spans="1:10" ht="15.75">
      <c r="A30" s="334" t="s">
        <v>51</v>
      </c>
      <c r="B30" s="167">
        <f>B29+2</f>
        <v>44636</v>
      </c>
      <c r="C30" s="91">
        <f t="shared" si="2"/>
        <v>44636</v>
      </c>
      <c r="D30" s="6">
        <f>D28+7</f>
        <v>44638</v>
      </c>
      <c r="E30" s="152">
        <f>D30+36</f>
        <v>44674</v>
      </c>
      <c r="F30" s="152">
        <f>E30+3</f>
        <v>44677</v>
      </c>
      <c r="G30" s="152">
        <f>F30+4</f>
        <v>44681</v>
      </c>
      <c r="H30" s="153">
        <f>G30+3</f>
        <v>44684</v>
      </c>
      <c r="I30" s="162"/>
      <c r="J30" s="4"/>
    </row>
    <row r="31" spans="1:10" ht="15.75">
      <c r="A31" s="334" t="s">
        <v>109</v>
      </c>
      <c r="B31" s="168">
        <f>B29+7</f>
        <v>44641</v>
      </c>
      <c r="C31" s="7">
        <f t="shared" si="2"/>
        <v>44641</v>
      </c>
      <c r="D31" s="6">
        <f>C31</f>
        <v>44641</v>
      </c>
      <c r="E31" s="154"/>
      <c r="F31" s="154"/>
      <c r="G31" s="154"/>
      <c r="H31" s="155"/>
      <c r="I31" s="162"/>
      <c r="J31" s="4"/>
    </row>
    <row r="32" spans="1:10" ht="15.75">
      <c r="A32" s="334" t="s">
        <v>110</v>
      </c>
      <c r="B32" s="167">
        <f>B31+2</f>
        <v>44643</v>
      </c>
      <c r="C32" s="91">
        <f t="shared" si="2"/>
        <v>44643</v>
      </c>
      <c r="D32" s="6">
        <f>D30+7</f>
        <v>44645</v>
      </c>
      <c r="E32" s="152">
        <f>D32+36</f>
        <v>44681</v>
      </c>
      <c r="F32" s="152">
        <f>E32+3</f>
        <v>44684</v>
      </c>
      <c r="G32" s="152">
        <f>F32+4</f>
        <v>44688</v>
      </c>
      <c r="H32" s="153">
        <f>G32+3</f>
        <v>44691</v>
      </c>
      <c r="I32" s="162"/>
      <c r="J32" s="4"/>
    </row>
    <row r="33" spans="1:10" ht="15.75">
      <c r="A33" s="334" t="s">
        <v>111</v>
      </c>
      <c r="B33" s="167">
        <f>B31+7</f>
        <v>44648</v>
      </c>
      <c r="C33" s="91">
        <f t="shared" si="2"/>
        <v>44648</v>
      </c>
      <c r="D33" s="6">
        <f>C33</f>
        <v>44648</v>
      </c>
      <c r="E33" s="152"/>
      <c r="F33" s="152"/>
      <c r="G33" s="152"/>
      <c r="H33" s="153"/>
      <c r="I33" s="162"/>
      <c r="J33" s="4"/>
    </row>
    <row r="34" spans="1:10" ht="16.5" thickBot="1">
      <c r="A34" s="169" t="s">
        <v>23</v>
      </c>
      <c r="B34" s="170">
        <f>B33+2</f>
        <v>44650</v>
      </c>
      <c r="C34" s="171">
        <f t="shared" si="2"/>
        <v>44650</v>
      </c>
      <c r="D34" s="33">
        <f>D32+7</f>
        <v>44652</v>
      </c>
      <c r="E34" s="159">
        <f>D34+36</f>
        <v>44688</v>
      </c>
      <c r="F34" s="159">
        <f>E34+3</f>
        <v>44691</v>
      </c>
      <c r="G34" s="159">
        <f>F34+4</f>
        <v>44695</v>
      </c>
      <c r="H34" s="160">
        <f>G34+3</f>
        <v>44698</v>
      </c>
      <c r="I34" s="162"/>
      <c r="J34" s="4"/>
    </row>
    <row r="35" spans="1:10" ht="15.75">
      <c r="A35" s="161"/>
      <c r="B35" s="162"/>
      <c r="C35" s="162"/>
      <c r="D35" s="162"/>
      <c r="E35" s="162"/>
      <c r="F35" s="162"/>
      <c r="G35" s="162"/>
      <c r="H35" s="162"/>
      <c r="I35" s="162"/>
      <c r="J35" s="4"/>
    </row>
    <row r="36" spans="1:10" ht="16.5" thickBot="1">
      <c r="A36" s="172"/>
      <c r="B36" s="102"/>
      <c r="C36" s="2"/>
      <c r="D36" s="2"/>
      <c r="E36" s="2"/>
      <c r="F36" s="173"/>
      <c r="G36" s="4"/>
      <c r="H36" s="4"/>
      <c r="I36" s="4"/>
      <c r="J36" s="4"/>
    </row>
    <row r="37" spans="1:10" ht="16.5" thickBot="1">
      <c r="A37" s="536" t="s">
        <v>112</v>
      </c>
      <c r="B37" s="536"/>
      <c r="C37" s="536"/>
      <c r="D37" s="536"/>
      <c r="E37" s="536"/>
      <c r="F37" s="536"/>
      <c r="G37" s="4"/>
      <c r="H37" s="4"/>
      <c r="I37" s="4"/>
      <c r="J37" s="4"/>
    </row>
    <row r="38" spans="1:10" ht="72.75" customHeight="1" thickBot="1">
      <c r="A38" s="174" t="s">
        <v>113</v>
      </c>
      <c r="B38" s="175" t="s">
        <v>114</v>
      </c>
      <c r="C38" s="176" t="s">
        <v>28</v>
      </c>
      <c r="D38" s="175" t="s">
        <v>6</v>
      </c>
      <c r="E38" s="177" t="s">
        <v>115</v>
      </c>
      <c r="F38" s="178" t="s">
        <v>116</v>
      </c>
      <c r="G38" s="4"/>
      <c r="H38" s="4"/>
      <c r="I38" s="4"/>
      <c r="J38" s="4"/>
    </row>
    <row r="39" spans="1:10" ht="15.75">
      <c r="A39" s="108" t="s">
        <v>117</v>
      </c>
      <c r="B39" s="179">
        <v>44624</v>
      </c>
      <c r="C39" s="165">
        <f t="shared" ref="C39:D43" si="3">B39+1</f>
        <v>44625</v>
      </c>
      <c r="D39" s="166">
        <f>C39+1</f>
        <v>44626</v>
      </c>
      <c r="E39" s="166">
        <f>D39+22</f>
        <v>44648</v>
      </c>
      <c r="F39" s="180">
        <f>D39+29</f>
        <v>44655</v>
      </c>
      <c r="G39" s="4"/>
      <c r="H39" s="4"/>
      <c r="I39" s="4"/>
      <c r="J39" s="4"/>
    </row>
    <row r="40" spans="1:10" ht="15.75">
      <c r="A40" s="76" t="s">
        <v>118</v>
      </c>
      <c r="B40" s="168">
        <f>B39+7</f>
        <v>44631</v>
      </c>
      <c r="C40" s="7">
        <f t="shared" si="3"/>
        <v>44632</v>
      </c>
      <c r="D40" s="6">
        <f t="shared" si="3"/>
        <v>44633</v>
      </c>
      <c r="E40" s="6">
        <f>D40+22</f>
        <v>44655</v>
      </c>
      <c r="F40" s="181">
        <f>D40+29</f>
        <v>44662</v>
      </c>
      <c r="G40" s="4"/>
      <c r="H40" s="4"/>
      <c r="I40" s="4"/>
      <c r="J40" s="4"/>
    </row>
    <row r="41" spans="1:10" ht="15.75">
      <c r="A41" s="76" t="s">
        <v>119</v>
      </c>
      <c r="B41" s="182">
        <f>B40+7</f>
        <v>44638</v>
      </c>
      <c r="C41" s="6">
        <f t="shared" si="3"/>
        <v>44639</v>
      </c>
      <c r="D41" s="6">
        <f t="shared" si="3"/>
        <v>44640</v>
      </c>
      <c r="E41" s="6">
        <f>D41+22</f>
        <v>44662</v>
      </c>
      <c r="F41" s="183">
        <f>D41+29</f>
        <v>44669</v>
      </c>
      <c r="G41" s="4"/>
      <c r="H41" s="4"/>
      <c r="I41" s="4"/>
      <c r="J41" s="4"/>
    </row>
    <row r="42" spans="1:10" ht="15.75">
      <c r="A42" s="76" t="s">
        <v>120</v>
      </c>
      <c r="B42" s="182">
        <f>B41+7</f>
        <v>44645</v>
      </c>
      <c r="C42" s="6">
        <f t="shared" si="3"/>
        <v>44646</v>
      </c>
      <c r="D42" s="6">
        <f t="shared" si="3"/>
        <v>44647</v>
      </c>
      <c r="E42" s="6">
        <f>D42+22</f>
        <v>44669</v>
      </c>
      <c r="F42" s="183">
        <f>D42+29</f>
        <v>44676</v>
      </c>
      <c r="G42" s="4"/>
      <c r="H42" s="4"/>
      <c r="I42" s="4"/>
      <c r="J42" s="4"/>
    </row>
    <row r="43" spans="1:10" ht="16.5" thickBot="1">
      <c r="A43" s="184" t="s">
        <v>121</v>
      </c>
      <c r="B43" s="185">
        <f>B42+7</f>
        <v>44652</v>
      </c>
      <c r="C43" s="33">
        <f t="shared" si="3"/>
        <v>44653</v>
      </c>
      <c r="D43" s="186">
        <f t="shared" si="3"/>
        <v>44654</v>
      </c>
      <c r="E43" s="33">
        <f>D43+22</f>
        <v>44676</v>
      </c>
      <c r="F43" s="187">
        <f>D43+29</f>
        <v>44683</v>
      </c>
      <c r="G43" s="4"/>
      <c r="H43" s="4"/>
      <c r="I43" s="4"/>
      <c r="J43" s="4"/>
    </row>
    <row r="44" spans="1:10" ht="15.75">
      <c r="A44" s="188"/>
      <c r="B44" s="102"/>
      <c r="C44" s="102"/>
      <c r="D44" s="2"/>
      <c r="E44" s="2"/>
      <c r="F44" s="102"/>
      <c r="G44" s="4"/>
      <c r="H44" s="4"/>
      <c r="I44" s="4"/>
      <c r="J44" s="4"/>
    </row>
    <row r="45" spans="1:10" ht="15.75">
      <c r="A45" s="188"/>
      <c r="B45" s="102"/>
      <c r="C45" s="102"/>
      <c r="D45" s="2"/>
      <c r="E45" s="2"/>
      <c r="F45" s="102"/>
      <c r="G45" s="4"/>
      <c r="H45" s="4"/>
      <c r="I45" s="4"/>
      <c r="J45" s="4"/>
    </row>
    <row r="46" spans="1:10" ht="15.75" customHeight="1">
      <c r="A46" s="427" t="s">
        <v>122</v>
      </c>
      <c r="B46" s="441"/>
      <c r="C46" s="441"/>
      <c r="D46" s="441"/>
      <c r="E46" s="441"/>
      <c r="F46" s="442"/>
      <c r="G46" s="4"/>
      <c r="H46" s="4"/>
      <c r="I46" s="4"/>
      <c r="J46" s="4"/>
    </row>
    <row r="47" spans="1:10" ht="15.75">
      <c r="A47" s="443" t="s">
        <v>123</v>
      </c>
      <c r="B47" s="439"/>
      <c r="C47" s="439"/>
      <c r="D47" s="439"/>
      <c r="E47" s="439"/>
      <c r="F47" s="440"/>
      <c r="G47" s="4"/>
      <c r="H47" s="4"/>
      <c r="I47" s="4"/>
      <c r="J47" s="4"/>
    </row>
    <row r="48" spans="1:10" ht="45">
      <c r="A48" s="189" t="s">
        <v>124</v>
      </c>
      <c r="B48" s="190" t="s">
        <v>27</v>
      </c>
      <c r="C48" s="191" t="s">
        <v>28</v>
      </c>
      <c r="D48" s="191" t="s">
        <v>6</v>
      </c>
      <c r="E48" s="192" t="s">
        <v>125</v>
      </c>
      <c r="F48" s="193" t="s">
        <v>126</v>
      </c>
      <c r="G48" s="4"/>
      <c r="H48" s="4"/>
      <c r="I48" s="4"/>
      <c r="J48" s="4"/>
    </row>
    <row r="49" spans="1:10" ht="15.75">
      <c r="A49" s="75" t="s">
        <v>127</v>
      </c>
      <c r="B49" s="194">
        <v>44624</v>
      </c>
      <c r="C49" s="335">
        <f>B49</f>
        <v>44624</v>
      </c>
      <c r="D49" s="335">
        <f>C49+2</f>
        <v>44626</v>
      </c>
      <c r="E49" s="335">
        <f>D49+20</f>
        <v>44646</v>
      </c>
      <c r="F49" s="336">
        <f>D49+22</f>
        <v>44648</v>
      </c>
      <c r="G49" s="4"/>
      <c r="H49" s="4"/>
      <c r="I49" s="4"/>
      <c r="J49" s="4"/>
    </row>
    <row r="50" spans="1:10" ht="15.75">
      <c r="A50" s="199" t="s">
        <v>128</v>
      </c>
      <c r="B50" s="197">
        <f>B49+7</f>
        <v>44631</v>
      </c>
      <c r="C50" s="198">
        <f>B50</f>
        <v>44631</v>
      </c>
      <c r="D50" s="198">
        <f>B50+2</f>
        <v>44633</v>
      </c>
      <c r="E50" s="195">
        <f>D50+20</f>
        <v>44653</v>
      </c>
      <c r="F50" s="196">
        <f>D50+22</f>
        <v>44655</v>
      </c>
      <c r="G50" s="4"/>
      <c r="H50" s="4"/>
      <c r="I50" s="4"/>
      <c r="J50" s="4"/>
    </row>
    <row r="51" spans="1:10" ht="15.75">
      <c r="A51" s="199" t="s">
        <v>129</v>
      </c>
      <c r="B51" s="197">
        <f>B50+7</f>
        <v>44638</v>
      </c>
      <c r="C51" s="198">
        <f>B51</f>
        <v>44638</v>
      </c>
      <c r="D51" s="198">
        <f>B51+2</f>
        <v>44640</v>
      </c>
      <c r="E51" s="195">
        <f>D51+20</f>
        <v>44660</v>
      </c>
      <c r="F51" s="196">
        <f>D51+22</f>
        <v>44662</v>
      </c>
      <c r="G51" s="4"/>
      <c r="H51" s="4"/>
      <c r="I51" s="4"/>
      <c r="J51" s="4"/>
    </row>
    <row r="52" spans="1:10" ht="16.5" thickBot="1">
      <c r="A52" s="337" t="s">
        <v>130</v>
      </c>
      <c r="B52" s="200">
        <f>B51+7</f>
        <v>44645</v>
      </c>
      <c r="C52" s="201">
        <f>B52</f>
        <v>44645</v>
      </c>
      <c r="D52" s="201">
        <f>B52+2</f>
        <v>44647</v>
      </c>
      <c r="E52" s="202">
        <f>D52+20</f>
        <v>44667</v>
      </c>
      <c r="F52" s="203">
        <f>D52+22</f>
        <v>44669</v>
      </c>
      <c r="G52" s="4"/>
      <c r="H52" s="4"/>
      <c r="I52" s="4"/>
      <c r="J52" s="4"/>
    </row>
    <row r="53" spans="1:10" ht="15.75">
      <c r="A53" s="188"/>
      <c r="B53" s="102"/>
      <c r="C53" s="102"/>
      <c r="D53" s="2"/>
      <c r="E53" s="2"/>
      <c r="F53" s="102"/>
      <c r="G53" s="4"/>
      <c r="H53" s="4"/>
      <c r="I53" s="4"/>
      <c r="J53" s="4"/>
    </row>
    <row r="54" spans="1:10" ht="16.5" thickBot="1">
      <c r="A54" s="49"/>
      <c r="B54" s="102"/>
      <c r="C54" s="102"/>
      <c r="D54" s="2"/>
      <c r="E54" s="2"/>
      <c r="F54" s="173"/>
      <c r="G54" s="4"/>
      <c r="H54" s="4"/>
      <c r="I54" s="4"/>
      <c r="J54" s="4"/>
    </row>
    <row r="55" spans="1:10" ht="15.75">
      <c r="A55" s="511" t="s">
        <v>131</v>
      </c>
      <c r="B55" s="511"/>
      <c r="C55" s="511"/>
      <c r="D55" s="511"/>
      <c r="E55" s="511"/>
      <c r="F55" s="511"/>
      <c r="G55" s="511"/>
      <c r="H55" s="511"/>
      <c r="I55" s="4"/>
      <c r="J55" s="4"/>
    </row>
    <row r="56" spans="1:10" ht="45.75" thickBot="1">
      <c r="A56" s="204" t="s">
        <v>113</v>
      </c>
      <c r="B56" s="205" t="s">
        <v>27</v>
      </c>
      <c r="C56" s="205" t="s">
        <v>28</v>
      </c>
      <c r="D56" s="205" t="s">
        <v>6</v>
      </c>
      <c r="E56" s="205" t="s">
        <v>132</v>
      </c>
      <c r="F56" s="205" t="s">
        <v>133</v>
      </c>
      <c r="G56" s="206" t="s">
        <v>134</v>
      </c>
      <c r="H56" s="207" t="s">
        <v>135</v>
      </c>
      <c r="I56" s="4"/>
      <c r="J56" s="4"/>
    </row>
    <row r="57" spans="1:10" ht="15.75">
      <c r="A57" s="127" t="s">
        <v>136</v>
      </c>
      <c r="B57" s="208">
        <v>44624</v>
      </c>
      <c r="C57" s="209">
        <f>B57</f>
        <v>44624</v>
      </c>
      <c r="D57" s="210">
        <f>C57+2</f>
        <v>44626</v>
      </c>
      <c r="E57" s="210">
        <f>D57+15</f>
        <v>44641</v>
      </c>
      <c r="F57" s="211">
        <f>D57+17</f>
        <v>44643</v>
      </c>
      <c r="G57" s="212">
        <f>F57+2</f>
        <v>44645</v>
      </c>
      <c r="H57" s="213">
        <f>G57+2</f>
        <v>44647</v>
      </c>
      <c r="I57" s="4"/>
      <c r="J57" s="4"/>
    </row>
    <row r="58" spans="1:10" ht="15.75">
      <c r="A58" s="455" t="s">
        <v>23</v>
      </c>
      <c r="B58" s="214">
        <f>B57+7</f>
        <v>44631</v>
      </c>
      <c r="C58" s="215">
        <f>B58</f>
        <v>44631</v>
      </c>
      <c r="D58" s="216">
        <f>C58+2</f>
        <v>44633</v>
      </c>
      <c r="E58" s="215">
        <f>E57+7</f>
        <v>44648</v>
      </c>
      <c r="F58" s="215">
        <f>E58+2</f>
        <v>44650</v>
      </c>
      <c r="G58" s="216">
        <f t="shared" ref="G58:H60" si="4">F58+2</f>
        <v>44652</v>
      </c>
      <c r="H58" s="217">
        <f>H57+7</f>
        <v>44654</v>
      </c>
      <c r="I58" s="4"/>
      <c r="J58" s="4"/>
    </row>
    <row r="59" spans="1:10" ht="15.75">
      <c r="A59" s="455" t="s">
        <v>137</v>
      </c>
      <c r="B59" s="214">
        <f>B58+7</f>
        <v>44638</v>
      </c>
      <c r="C59" s="215">
        <f>B59</f>
        <v>44638</v>
      </c>
      <c r="D59" s="216">
        <f>C59+2</f>
        <v>44640</v>
      </c>
      <c r="E59" s="216">
        <f>D59+15</f>
        <v>44655</v>
      </c>
      <c r="F59" s="216">
        <f>E59+2</f>
        <v>44657</v>
      </c>
      <c r="G59" s="216">
        <f t="shared" si="4"/>
        <v>44659</v>
      </c>
      <c r="H59" s="218">
        <f t="shared" si="4"/>
        <v>44661</v>
      </c>
      <c r="I59" s="4"/>
      <c r="J59" s="4"/>
    </row>
    <row r="60" spans="1:10" ht="16.5" thickBot="1">
      <c r="A60" s="219" t="s">
        <v>138</v>
      </c>
      <c r="B60" s="220">
        <f>B57+21</f>
        <v>44645</v>
      </c>
      <c r="C60" s="221">
        <f>B60</f>
        <v>44645</v>
      </c>
      <c r="D60" s="222">
        <f>C60+2</f>
        <v>44647</v>
      </c>
      <c r="E60" s="221">
        <f>E59+7</f>
        <v>44662</v>
      </c>
      <c r="F60" s="223">
        <f>D60+17</f>
        <v>44664</v>
      </c>
      <c r="G60" s="224">
        <f>F60+2</f>
        <v>44666</v>
      </c>
      <c r="H60" s="225">
        <f t="shared" si="4"/>
        <v>44668</v>
      </c>
      <c r="I60" s="4"/>
      <c r="J60" s="4"/>
    </row>
    <row r="61" spans="1:10" ht="15.75">
      <c r="A61" s="226"/>
      <c r="B61" s="227"/>
      <c r="C61" s="227"/>
      <c r="D61" s="228"/>
      <c r="E61" s="228"/>
      <c r="F61" s="229"/>
      <c r="G61" s="230"/>
      <c r="H61" s="4"/>
      <c r="I61" s="4"/>
      <c r="J61" s="4"/>
    </row>
    <row r="62" spans="1:10" ht="16.5" thickBot="1">
      <c r="A62" s="226"/>
      <c r="B62" s="102"/>
      <c r="C62" s="102"/>
      <c r="D62" s="2"/>
      <c r="E62" s="2"/>
      <c r="F62" s="173"/>
      <c r="G62" s="4"/>
      <c r="H62" s="4"/>
      <c r="I62" s="4"/>
      <c r="J62" s="4"/>
    </row>
    <row r="63" spans="1:10" ht="15.75">
      <c r="A63" s="525" t="s">
        <v>139</v>
      </c>
      <c r="B63" s="525"/>
      <c r="C63" s="525"/>
      <c r="D63" s="525"/>
      <c r="E63" s="525"/>
      <c r="F63" s="525"/>
      <c r="G63" s="525"/>
      <c r="H63" s="525"/>
      <c r="I63" s="4"/>
      <c r="J63" s="4"/>
    </row>
    <row r="64" spans="1:10" ht="45.75" thickBot="1">
      <c r="A64" s="231" t="s">
        <v>113</v>
      </c>
      <c r="B64" s="205" t="s">
        <v>27</v>
      </c>
      <c r="C64" s="205" t="s">
        <v>28</v>
      </c>
      <c r="D64" s="205" t="s">
        <v>6</v>
      </c>
      <c r="E64" s="232" t="s">
        <v>140</v>
      </c>
      <c r="F64" s="205" t="s">
        <v>141</v>
      </c>
      <c r="G64" s="205" t="s">
        <v>142</v>
      </c>
      <c r="H64" s="233" t="s">
        <v>133</v>
      </c>
      <c r="I64" s="4"/>
      <c r="J64" s="4"/>
    </row>
    <row r="65" spans="1:11" ht="15.75">
      <c r="A65" s="297" t="s">
        <v>143</v>
      </c>
      <c r="B65" s="338">
        <v>44624</v>
      </c>
      <c r="C65" s="339">
        <f>B65+1</f>
        <v>44625</v>
      </c>
      <c r="D65" s="340">
        <f>C65+2</f>
        <v>44627</v>
      </c>
      <c r="E65" s="340">
        <f>D65+15</f>
        <v>44642</v>
      </c>
      <c r="F65" s="341">
        <f>D65+15</f>
        <v>44642</v>
      </c>
      <c r="G65" s="342">
        <f>F65+2</f>
        <v>44644</v>
      </c>
      <c r="H65" s="343">
        <f>G65+2</f>
        <v>44646</v>
      </c>
      <c r="I65" s="4"/>
      <c r="J65" s="4"/>
      <c r="K65" s="4"/>
    </row>
    <row r="66" spans="1:11" ht="15.75">
      <c r="A66" s="133" t="s">
        <v>144</v>
      </c>
      <c r="B66" s="214">
        <f>B65+7</f>
        <v>44631</v>
      </c>
      <c r="C66" s="215">
        <f t="shared" ref="C66:C68" si="5">B66+1</f>
        <v>44632</v>
      </c>
      <c r="D66" s="216">
        <f>C66+2</f>
        <v>44634</v>
      </c>
      <c r="E66" s="215">
        <f>E65+7</f>
        <v>44649</v>
      </c>
      <c r="F66" s="344">
        <f>D66+15</f>
        <v>44649</v>
      </c>
      <c r="G66" s="216">
        <f t="shared" ref="G66:G67" si="6">F66+2</f>
        <v>44651</v>
      </c>
      <c r="H66" s="345">
        <f>G66+2</f>
        <v>44653</v>
      </c>
      <c r="I66" s="132"/>
      <c r="J66" s="132"/>
    </row>
    <row r="67" spans="1:11" ht="15.75">
      <c r="A67" s="133" t="s">
        <v>145</v>
      </c>
      <c r="B67" s="214">
        <f t="shared" ref="B67:B68" si="7">B66+7</f>
        <v>44638</v>
      </c>
      <c r="C67" s="215">
        <f t="shared" si="5"/>
        <v>44639</v>
      </c>
      <c r="D67" s="216">
        <f>C67+2</f>
        <v>44641</v>
      </c>
      <c r="E67" s="216">
        <f>D67+15</f>
        <v>44656</v>
      </c>
      <c r="F67" s="344">
        <f>D67+15</f>
        <v>44656</v>
      </c>
      <c r="G67" s="216">
        <f t="shared" si="6"/>
        <v>44658</v>
      </c>
      <c r="H67" s="218">
        <f t="shared" ref="H67:H68" si="8">G67+2</f>
        <v>44660</v>
      </c>
      <c r="I67" s="132"/>
      <c r="J67" s="132"/>
    </row>
    <row r="68" spans="1:11" ht="16.5" thickBot="1">
      <c r="A68" s="184" t="s">
        <v>146</v>
      </c>
      <c r="B68" s="220">
        <f t="shared" si="7"/>
        <v>44645</v>
      </c>
      <c r="C68" s="221">
        <f t="shared" si="5"/>
        <v>44646</v>
      </c>
      <c r="D68" s="222">
        <f>C68+2</f>
        <v>44648</v>
      </c>
      <c r="E68" s="221">
        <f>E67+7</f>
        <v>44663</v>
      </c>
      <c r="F68" s="223">
        <f>D68+15</f>
        <v>44663</v>
      </c>
      <c r="G68" s="224">
        <f>F68+2</f>
        <v>44665</v>
      </c>
      <c r="H68" s="225">
        <f t="shared" si="8"/>
        <v>44667</v>
      </c>
      <c r="I68" s="132"/>
      <c r="J68" s="132"/>
    </row>
    <row r="69" spans="1:11" ht="16.5" thickBot="1">
      <c r="G69" s="4"/>
      <c r="H69" s="4"/>
      <c r="I69" s="4"/>
      <c r="J69" s="4"/>
    </row>
    <row r="70" spans="1:11" ht="16.5" thickBot="1">
      <c r="A70" s="526" t="s">
        <v>147</v>
      </c>
      <c r="B70" s="527"/>
      <c r="C70" s="527"/>
      <c r="D70" s="527"/>
      <c r="E70" s="526"/>
      <c r="F70" s="527"/>
      <c r="G70" s="527"/>
      <c r="H70" s="4"/>
      <c r="I70" s="4"/>
      <c r="J70" s="4"/>
    </row>
    <row r="71" spans="1:11" ht="45.75" thickBot="1">
      <c r="A71" s="39" t="s">
        <v>113</v>
      </c>
      <c r="B71" s="235" t="s">
        <v>27</v>
      </c>
      <c r="C71" s="236" t="s">
        <v>39</v>
      </c>
      <c r="D71" s="346" t="s">
        <v>6</v>
      </c>
      <c r="E71" s="175" t="s">
        <v>148</v>
      </c>
      <c r="F71" s="235" t="s">
        <v>149</v>
      </c>
      <c r="G71" s="236" t="s">
        <v>150</v>
      </c>
      <c r="H71" s="4"/>
      <c r="I71" s="4"/>
      <c r="J71" s="4"/>
    </row>
    <row r="72" spans="1:11" ht="15.75">
      <c r="A72" s="237" t="s">
        <v>23</v>
      </c>
      <c r="B72" s="238">
        <v>44623</v>
      </c>
      <c r="C72" s="347" t="s">
        <v>151</v>
      </c>
      <c r="D72" s="239">
        <f>B72+2</f>
        <v>44625</v>
      </c>
      <c r="E72" s="234" t="s">
        <v>152</v>
      </c>
      <c r="F72" s="240" t="s">
        <v>153</v>
      </c>
      <c r="G72" s="241" t="s">
        <v>154</v>
      </c>
      <c r="H72" s="4"/>
      <c r="I72" s="4"/>
      <c r="J72" s="4"/>
    </row>
    <row r="73" spans="1:11" ht="15.75">
      <c r="A73" s="133" t="s">
        <v>155</v>
      </c>
      <c r="B73" s="242">
        <f>B72+7</f>
        <v>44630</v>
      </c>
      <c r="C73" s="246" t="s">
        <v>151</v>
      </c>
      <c r="D73" s="243">
        <f t="shared" ref="D73:D75" si="9">B73+2</f>
        <v>44632</v>
      </c>
      <c r="E73" s="244">
        <v>44623</v>
      </c>
      <c r="F73" s="92">
        <v>44625</v>
      </c>
      <c r="G73" s="245">
        <v>44627</v>
      </c>
      <c r="H73" s="4"/>
      <c r="I73" s="4"/>
      <c r="J73" s="4"/>
    </row>
    <row r="74" spans="1:11" ht="15.75">
      <c r="A74" s="133" t="s">
        <v>156</v>
      </c>
      <c r="B74" s="242">
        <f t="shared" ref="B74:B75" si="10">B73+7</f>
        <v>44637</v>
      </c>
      <c r="C74" s="246" t="s">
        <v>151</v>
      </c>
      <c r="D74" s="243">
        <f t="shared" si="9"/>
        <v>44639</v>
      </c>
      <c r="E74" s="244">
        <v>44634</v>
      </c>
      <c r="F74" s="244">
        <v>44636</v>
      </c>
      <c r="G74" s="92">
        <v>44638</v>
      </c>
      <c r="H74" s="4"/>
      <c r="I74" s="4"/>
      <c r="J74" s="4"/>
    </row>
    <row r="75" spans="1:11" ht="16.5" thickBot="1">
      <c r="A75" s="184" t="s">
        <v>157</v>
      </c>
      <c r="B75" s="348">
        <f t="shared" si="10"/>
        <v>44644</v>
      </c>
      <c r="C75" s="247" t="s">
        <v>151</v>
      </c>
      <c r="D75" s="248">
        <f t="shared" si="9"/>
        <v>44646</v>
      </c>
      <c r="E75" s="248">
        <v>44633</v>
      </c>
      <c r="F75" s="249">
        <v>44635</v>
      </c>
      <c r="G75" s="250">
        <v>44637</v>
      </c>
      <c r="H75" s="4"/>
      <c r="I75" s="4"/>
      <c r="J75" s="4"/>
    </row>
    <row r="76" spans="1:11" ht="15.75">
      <c r="A76" s="252"/>
      <c r="B76" s="102"/>
      <c r="C76" s="102"/>
      <c r="D76" s="2"/>
      <c r="E76" s="102"/>
      <c r="F76" s="102"/>
      <c r="G76" s="102"/>
      <c r="H76" s="4"/>
      <c r="I76" s="251"/>
      <c r="J76" s="251"/>
    </row>
    <row r="77" spans="1:11" ht="15.75">
      <c r="A77" s="188"/>
      <c r="B77" s="253"/>
      <c r="C77" s="253"/>
      <c r="D77" s="253"/>
      <c r="E77" s="253"/>
      <c r="F77" s="253"/>
      <c r="G77" s="253"/>
      <c r="H77" s="4"/>
      <c r="I77" s="4"/>
      <c r="J77" s="4"/>
    </row>
    <row r="78" spans="1:11" ht="16.5" thickBot="1">
      <c r="A78" s="528" t="s">
        <v>158</v>
      </c>
      <c r="B78" s="529"/>
      <c r="C78" s="529"/>
      <c r="D78" s="529"/>
      <c r="E78" s="529"/>
      <c r="F78" s="529"/>
      <c r="G78" s="529"/>
      <c r="H78" s="4"/>
      <c r="I78" s="132"/>
      <c r="J78" s="132"/>
    </row>
    <row r="79" spans="1:11" ht="45.75" thickBot="1">
      <c r="A79" s="254" t="s">
        <v>26</v>
      </c>
      <c r="B79" s="255" t="s">
        <v>159</v>
      </c>
      <c r="C79" s="255" t="s">
        <v>28</v>
      </c>
      <c r="D79" s="255" t="s">
        <v>6</v>
      </c>
      <c r="E79" s="255" t="s">
        <v>160</v>
      </c>
      <c r="F79" s="255" t="s">
        <v>161</v>
      </c>
      <c r="G79" s="256" t="s">
        <v>162</v>
      </c>
      <c r="H79" s="4"/>
      <c r="I79" s="132"/>
      <c r="J79" s="132"/>
    </row>
    <row r="80" spans="1:11" ht="15.75">
      <c r="A80" s="257" t="s">
        <v>163</v>
      </c>
      <c r="B80" s="258">
        <v>44624</v>
      </c>
      <c r="C80" s="259" t="s">
        <v>151</v>
      </c>
      <c r="D80" s="260">
        <v>44627</v>
      </c>
      <c r="E80" s="261">
        <v>44642</v>
      </c>
      <c r="F80" s="261">
        <v>44645</v>
      </c>
      <c r="G80" s="262">
        <v>44649</v>
      </c>
      <c r="H80" s="4"/>
      <c r="I80" s="132"/>
      <c r="J80" s="132"/>
    </row>
    <row r="81" spans="1:10" ht="15.75">
      <c r="A81" s="370" t="s">
        <v>164</v>
      </c>
      <c r="B81" s="263">
        <f>B80+7</f>
        <v>44631</v>
      </c>
      <c r="C81" s="264" t="s">
        <v>151</v>
      </c>
      <c r="D81" s="265">
        <v>44634</v>
      </c>
      <c r="E81" s="266">
        <v>44648</v>
      </c>
      <c r="F81" s="266">
        <v>44651</v>
      </c>
      <c r="G81" s="267">
        <v>44655</v>
      </c>
      <c r="H81" s="268"/>
      <c r="I81" s="132"/>
      <c r="J81" s="132"/>
    </row>
    <row r="82" spans="1:10" ht="16.5" thickBot="1">
      <c r="A82" s="371" t="s">
        <v>165</v>
      </c>
      <c r="B82" s="372">
        <f>B81+7</f>
        <v>44638</v>
      </c>
      <c r="C82" s="269" t="s">
        <v>151</v>
      </c>
      <c r="D82" s="373">
        <v>44641</v>
      </c>
      <c r="E82" s="270">
        <f>D82+14</f>
        <v>44655</v>
      </c>
      <c r="F82" s="270">
        <f>E82+3</f>
        <v>44658</v>
      </c>
      <c r="G82" s="271">
        <f t="shared" ref="G82" si="11">F82+4</f>
        <v>44662</v>
      </c>
      <c r="H82" s="268"/>
      <c r="I82" s="132"/>
      <c r="J82" s="132"/>
    </row>
    <row r="83" spans="1:10" ht="16.5" thickBot="1">
      <c r="A83" s="359"/>
      <c r="B83" s="360"/>
      <c r="C83" s="361"/>
      <c r="D83" s="360"/>
      <c r="E83" s="362"/>
      <c r="F83" s="362"/>
      <c r="G83" s="362"/>
      <c r="H83" s="272"/>
      <c r="I83" s="273"/>
      <c r="J83" s="273"/>
    </row>
    <row r="84" spans="1:10" ht="19.5" thickBot="1">
      <c r="A84" s="519" t="s">
        <v>166</v>
      </c>
      <c r="B84" s="520"/>
      <c r="C84" s="520"/>
      <c r="D84" s="520"/>
      <c r="E84" s="520"/>
      <c r="F84" s="520"/>
      <c r="G84" s="521"/>
      <c r="H84" s="272"/>
      <c r="I84" s="273"/>
      <c r="J84" s="273"/>
    </row>
    <row r="85" spans="1:10" ht="57" thickBot="1">
      <c r="A85" s="363" t="s">
        <v>26</v>
      </c>
      <c r="B85" s="364" t="s">
        <v>167</v>
      </c>
      <c r="C85" s="364" t="s">
        <v>168</v>
      </c>
      <c r="D85" s="364" t="s">
        <v>6</v>
      </c>
      <c r="E85" s="364" t="s">
        <v>160</v>
      </c>
      <c r="F85" s="364" t="s">
        <v>161</v>
      </c>
      <c r="G85" s="365" t="s">
        <v>162</v>
      </c>
      <c r="H85" s="272"/>
      <c r="I85" s="273"/>
      <c r="J85" s="273"/>
    </row>
    <row r="86" spans="1:10" ht="19.5" thickBot="1">
      <c r="A86" s="366" t="s">
        <v>169</v>
      </c>
      <c r="B86" s="367">
        <v>44624</v>
      </c>
      <c r="C86" s="368" t="s">
        <v>170</v>
      </c>
      <c r="D86" s="367">
        <v>44626</v>
      </c>
      <c r="E86" s="367">
        <v>44636</v>
      </c>
      <c r="F86" s="367">
        <v>44639</v>
      </c>
      <c r="G86" s="369">
        <v>44643</v>
      </c>
      <c r="H86" s="272"/>
      <c r="I86" s="273"/>
      <c r="J86" s="273"/>
    </row>
    <row r="87" spans="1:10" ht="19.5" thickBot="1">
      <c r="A87" s="366" t="s">
        <v>171</v>
      </c>
      <c r="B87" s="367">
        <v>44630</v>
      </c>
      <c r="C87" s="368" t="s">
        <v>170</v>
      </c>
      <c r="D87" s="367">
        <v>44632</v>
      </c>
      <c r="E87" s="367">
        <v>44643</v>
      </c>
      <c r="F87" s="367">
        <v>44646</v>
      </c>
      <c r="G87" s="369">
        <v>44651</v>
      </c>
      <c r="H87" s="272"/>
      <c r="I87" s="273"/>
      <c r="J87" s="273"/>
    </row>
    <row r="88" spans="1:10" ht="16.5" thickBot="1">
      <c r="A88" s="374" t="s">
        <v>172</v>
      </c>
      <c r="B88" s="522"/>
      <c r="C88" s="523"/>
      <c r="D88" s="523"/>
      <c r="E88" s="523"/>
      <c r="F88" s="523"/>
      <c r="G88" s="523"/>
      <c r="H88" s="272"/>
      <c r="I88" s="273"/>
      <c r="J88" s="273"/>
    </row>
    <row r="89" spans="1:10" ht="15.75">
      <c r="A89" s="274"/>
      <c r="B89" s="273"/>
      <c r="C89" s="273"/>
      <c r="D89" s="273"/>
      <c r="E89" s="273"/>
      <c r="F89" s="273"/>
      <c r="G89" s="273"/>
      <c r="H89" s="132"/>
      <c r="I89" s="132"/>
      <c r="J89" s="132"/>
    </row>
    <row r="90" spans="1:10" ht="15.75">
      <c r="A90" s="275" t="s">
        <v>173</v>
      </c>
      <c r="B90" s="276"/>
      <c r="C90" s="277"/>
      <c r="D90" s="277"/>
      <c r="E90" s="277"/>
      <c r="F90" s="277"/>
      <c r="G90" s="278"/>
      <c r="H90" s="132"/>
      <c r="I90" s="132"/>
      <c r="J90" s="132"/>
    </row>
    <row r="91" spans="1:10" ht="45.75" thickBot="1">
      <c r="A91" s="279" t="s">
        <v>113</v>
      </c>
      <c r="B91" s="205" t="s">
        <v>174</v>
      </c>
      <c r="C91" s="205" t="s">
        <v>28</v>
      </c>
      <c r="D91" s="205" t="s">
        <v>6</v>
      </c>
      <c r="E91" s="205" t="s">
        <v>175</v>
      </c>
      <c r="F91" s="205" t="s">
        <v>176</v>
      </c>
      <c r="G91" s="280" t="s">
        <v>177</v>
      </c>
      <c r="H91" s="132"/>
      <c r="I91" s="132"/>
      <c r="J91" s="132"/>
    </row>
    <row r="92" spans="1:10" ht="15.75">
      <c r="A92" s="281" t="s">
        <v>178</v>
      </c>
      <c r="B92" s="282">
        <v>44622</v>
      </c>
      <c r="C92" s="166">
        <f>B92</f>
        <v>44622</v>
      </c>
      <c r="D92" s="166">
        <f>B92+2</f>
        <v>44624</v>
      </c>
      <c r="E92" s="166">
        <f>D92+10</f>
        <v>44634</v>
      </c>
      <c r="F92" s="283">
        <f>E92+3</f>
        <v>44637</v>
      </c>
      <c r="G92" s="180">
        <f>F92+4</f>
        <v>44641</v>
      </c>
      <c r="H92" s="132"/>
      <c r="I92" s="132"/>
      <c r="J92" s="132"/>
    </row>
    <row r="93" spans="1:10" ht="15.75">
      <c r="A93" s="471" t="s">
        <v>179</v>
      </c>
      <c r="B93" s="168">
        <f>B92+7</f>
        <v>44629</v>
      </c>
      <c r="C93" s="7">
        <f>B93</f>
        <v>44629</v>
      </c>
      <c r="D93" s="6">
        <f>B93+2</f>
        <v>44631</v>
      </c>
      <c r="E93" s="6">
        <f>D93+10</f>
        <v>44641</v>
      </c>
      <c r="F93" s="284">
        <f>E93+3</f>
        <v>44644</v>
      </c>
      <c r="G93" s="181">
        <f t="shared" ref="G93:G95" si="12">F93+4</f>
        <v>44648</v>
      </c>
      <c r="H93" s="132"/>
      <c r="I93" s="132"/>
      <c r="J93" s="132"/>
    </row>
    <row r="94" spans="1:10" ht="15.75">
      <c r="A94" s="285" t="s">
        <v>180</v>
      </c>
      <c r="B94" s="168">
        <f>B93+7</f>
        <v>44636</v>
      </c>
      <c r="C94" s="7">
        <f>B94</f>
        <v>44636</v>
      </c>
      <c r="D94" s="6">
        <f>B94+2</f>
        <v>44638</v>
      </c>
      <c r="E94" s="6">
        <f>D94+10</f>
        <v>44648</v>
      </c>
      <c r="F94" s="284">
        <f>E94+3</f>
        <v>44651</v>
      </c>
      <c r="G94" s="181">
        <f t="shared" si="12"/>
        <v>44655</v>
      </c>
      <c r="H94" s="132"/>
      <c r="I94" s="285"/>
      <c r="J94" s="132"/>
    </row>
    <row r="95" spans="1:10" ht="15.75">
      <c r="A95" s="286" t="s">
        <v>181</v>
      </c>
      <c r="B95" s="168">
        <f>B94+7</f>
        <v>44643</v>
      </c>
      <c r="C95" s="7">
        <f>B95</f>
        <v>44643</v>
      </c>
      <c r="D95" s="6">
        <f>B95+2</f>
        <v>44645</v>
      </c>
      <c r="E95" s="6">
        <f>D95+10</f>
        <v>44655</v>
      </c>
      <c r="F95" s="284">
        <f>E95+3</f>
        <v>44658</v>
      </c>
      <c r="G95" s="181">
        <f t="shared" si="12"/>
        <v>44662</v>
      </c>
      <c r="H95" s="132"/>
      <c r="I95" s="132"/>
      <c r="J95" s="132"/>
    </row>
    <row r="96" spans="1:10" ht="16.5" thickBot="1">
      <c r="A96" s="287" t="s">
        <v>182</v>
      </c>
      <c r="B96" s="288">
        <f>B95+7</f>
        <v>44650</v>
      </c>
      <c r="C96" s="34">
        <f>B96</f>
        <v>44650</v>
      </c>
      <c r="D96" s="33">
        <f>B96+2</f>
        <v>44652</v>
      </c>
      <c r="E96" s="33">
        <f>D96+10</f>
        <v>44662</v>
      </c>
      <c r="F96" s="289">
        <f>E96+3</f>
        <v>44665</v>
      </c>
      <c r="G96" s="290">
        <f>F96+4</f>
        <v>44669</v>
      </c>
      <c r="H96" s="132"/>
      <c r="I96" s="132"/>
      <c r="J96" s="132"/>
    </row>
    <row r="97" spans="1:10" ht="15.75">
      <c r="A97" s="291"/>
      <c r="B97" s="102"/>
      <c r="C97" s="102"/>
      <c r="D97" s="2"/>
      <c r="E97" s="2"/>
      <c r="F97" s="173"/>
      <c r="G97" s="173"/>
      <c r="H97" s="132"/>
      <c r="I97" s="132"/>
      <c r="J97" s="132"/>
    </row>
    <row r="98" spans="1:10" ht="16.5" thickBot="1">
      <c r="A98" s="291"/>
      <c r="B98" s="102"/>
      <c r="C98" s="102"/>
      <c r="D98" s="2"/>
      <c r="E98" s="2"/>
      <c r="F98" s="173"/>
      <c r="G98" s="173"/>
      <c r="H98" s="132"/>
      <c r="I98" s="132"/>
      <c r="J98" s="132"/>
    </row>
    <row r="99" spans="1:10" ht="16.5" thickBot="1">
      <c r="A99" s="530" t="s">
        <v>183</v>
      </c>
      <c r="B99" s="531"/>
      <c r="C99" s="531"/>
      <c r="D99" s="531"/>
      <c r="E99" s="531"/>
      <c r="F99" s="531"/>
      <c r="G99" s="531"/>
      <c r="H99" s="532"/>
      <c r="I99" s="132"/>
      <c r="J99" s="132"/>
    </row>
    <row r="100" spans="1:10" ht="45">
      <c r="A100" s="292" t="s">
        <v>113</v>
      </c>
      <c r="B100" s="293" t="s">
        <v>27</v>
      </c>
      <c r="C100" s="294" t="s">
        <v>28</v>
      </c>
      <c r="D100" s="294" t="s">
        <v>6</v>
      </c>
      <c r="E100" s="294" t="s">
        <v>184</v>
      </c>
      <c r="F100" s="294" t="s">
        <v>132</v>
      </c>
      <c r="G100" s="294" t="s">
        <v>185</v>
      </c>
      <c r="H100" s="295" t="s">
        <v>133</v>
      </c>
      <c r="I100" s="102"/>
      <c r="J100" s="296"/>
    </row>
    <row r="101" spans="1:10" ht="15.75">
      <c r="A101" s="408" t="s">
        <v>186</v>
      </c>
      <c r="B101" s="409">
        <v>44621</v>
      </c>
      <c r="C101" s="410" t="s">
        <v>151</v>
      </c>
      <c r="D101" s="411">
        <v>44622</v>
      </c>
      <c r="E101" s="411"/>
      <c r="F101" s="412">
        <f>D101+19</f>
        <v>44641</v>
      </c>
      <c r="G101" s="413">
        <f>F101+3</f>
        <v>44644</v>
      </c>
      <c r="H101" s="414"/>
      <c r="I101" s="299"/>
      <c r="J101" s="296"/>
    </row>
    <row r="102" spans="1:10" ht="15.75">
      <c r="A102" s="415" t="s">
        <v>187</v>
      </c>
      <c r="B102" s="403">
        <v>44620</v>
      </c>
      <c r="C102" s="298" t="s">
        <v>151</v>
      </c>
      <c r="D102" s="404">
        <v>44623</v>
      </c>
      <c r="E102" s="404"/>
      <c r="F102" s="406">
        <v>44642</v>
      </c>
      <c r="G102" s="425">
        <v>44645</v>
      </c>
      <c r="H102" s="426"/>
      <c r="I102" s="299"/>
      <c r="J102" s="296"/>
    </row>
    <row r="103" spans="1:10" ht="15.75">
      <c r="A103" s="416" t="s">
        <v>188</v>
      </c>
      <c r="B103" s="326">
        <v>44631</v>
      </c>
      <c r="C103" s="244" t="s">
        <v>151</v>
      </c>
      <c r="D103" s="243">
        <v>44635</v>
      </c>
      <c r="E103" s="243"/>
      <c r="F103" s="407">
        <f>D103+19</f>
        <v>44654</v>
      </c>
      <c r="G103" s="405">
        <f t="shared" ref="G103:G105" si="13">F103+3</f>
        <v>44657</v>
      </c>
      <c r="H103" s="417"/>
      <c r="I103" s="102"/>
      <c r="J103" s="296"/>
    </row>
    <row r="104" spans="1:10" ht="15.75">
      <c r="A104" s="416" t="s">
        <v>189</v>
      </c>
      <c r="B104" s="326">
        <v>44636</v>
      </c>
      <c r="C104" s="244" t="s">
        <v>151</v>
      </c>
      <c r="D104" s="243">
        <v>44638</v>
      </c>
      <c r="E104" s="243"/>
      <c r="F104" s="407">
        <f>D104+19</f>
        <v>44657</v>
      </c>
      <c r="G104" s="405">
        <f t="shared" si="13"/>
        <v>44660</v>
      </c>
      <c r="H104" s="417"/>
      <c r="I104" s="102"/>
      <c r="J104" s="296"/>
    </row>
    <row r="105" spans="1:10" ht="15.75">
      <c r="A105" s="418" t="s">
        <v>190</v>
      </c>
      <c r="B105" s="419" t="s">
        <v>191</v>
      </c>
      <c r="C105" s="420" t="s">
        <v>151</v>
      </c>
      <c r="D105" s="421">
        <v>44650</v>
      </c>
      <c r="E105" s="421"/>
      <c r="F105" s="422">
        <f t="shared" ref="F105" si="14">D105+17</f>
        <v>44667</v>
      </c>
      <c r="G105" s="423">
        <f t="shared" si="13"/>
        <v>44670</v>
      </c>
      <c r="H105" s="424"/>
      <c r="I105" s="102"/>
      <c r="J105" s="296"/>
    </row>
    <row r="106" spans="1:10" ht="15.75">
      <c r="A106" s="132"/>
      <c r="B106" s="102"/>
      <c r="C106" s="102"/>
      <c r="D106" s="2"/>
      <c r="E106" s="2"/>
      <c r="F106" s="173"/>
      <c r="G106" s="173"/>
      <c r="H106" s="132"/>
      <c r="I106" s="102"/>
      <c r="J106" s="296"/>
    </row>
    <row r="107" spans="1:10" ht="16.5" thickBot="1">
      <c r="A107" s="296"/>
      <c r="B107" s="296"/>
      <c r="C107" s="296"/>
      <c r="D107" s="296"/>
      <c r="E107" s="296"/>
      <c r="F107" s="296"/>
      <c r="G107" s="300"/>
      <c r="H107" s="102"/>
      <c r="I107" s="102"/>
      <c r="J107" s="296"/>
    </row>
    <row r="108" spans="1:10" ht="16.5" thickBot="1">
      <c r="A108" s="524" t="s">
        <v>192</v>
      </c>
      <c r="B108" s="524"/>
      <c r="C108" s="524"/>
      <c r="D108" s="524"/>
      <c r="E108" s="524"/>
      <c r="F108" s="524"/>
      <c r="G108" s="301"/>
      <c r="H108" s="102"/>
      <c r="I108" s="4"/>
      <c r="J108" s="4"/>
    </row>
    <row r="109" spans="1:10" ht="45.75" thickBot="1">
      <c r="A109" s="39" t="s">
        <v>26</v>
      </c>
      <c r="B109" s="302" t="s">
        <v>27</v>
      </c>
      <c r="C109" s="303" t="s">
        <v>5</v>
      </c>
      <c r="D109" s="303" t="s">
        <v>6</v>
      </c>
      <c r="E109" s="303" t="s">
        <v>193</v>
      </c>
      <c r="F109" s="304" t="s">
        <v>194</v>
      </c>
      <c r="G109" s="102"/>
      <c r="H109" s="102"/>
      <c r="I109" s="296"/>
      <c r="J109" s="4"/>
    </row>
    <row r="110" spans="1:10" ht="15.75">
      <c r="A110" s="305" t="s">
        <v>195</v>
      </c>
      <c r="B110" s="306">
        <v>44624</v>
      </c>
      <c r="C110" s="307">
        <f>B110+2</f>
        <v>44626</v>
      </c>
      <c r="D110" s="308">
        <f>C110+1</f>
        <v>44627</v>
      </c>
      <c r="E110" s="308">
        <f>D110+5</f>
        <v>44632</v>
      </c>
      <c r="F110" s="309">
        <f>E110+3</f>
        <v>44635</v>
      </c>
      <c r="G110" s="299"/>
      <c r="H110" s="102"/>
      <c r="I110" s="4"/>
      <c r="J110" s="4"/>
    </row>
    <row r="111" spans="1:10" ht="15.75">
      <c r="A111" s="310" t="s">
        <v>196</v>
      </c>
      <c r="B111" s="311">
        <f>B110+7</f>
        <v>44631</v>
      </c>
      <c r="C111" s="312">
        <f t="shared" ref="C111:C113" si="15">B111+2</f>
        <v>44633</v>
      </c>
      <c r="D111" s="313">
        <f t="shared" ref="D111:D113" si="16">C111+1</f>
        <v>44634</v>
      </c>
      <c r="E111" s="313">
        <f t="shared" ref="E111:E113" si="17">D111+5</f>
        <v>44639</v>
      </c>
      <c r="F111" s="314">
        <f>E111+3</f>
        <v>44642</v>
      </c>
      <c r="G111" s="102"/>
      <c r="H111" s="102"/>
      <c r="I111" s="4"/>
      <c r="J111" s="4"/>
    </row>
    <row r="112" spans="1:10" ht="15.75">
      <c r="A112" s="315" t="s">
        <v>197</v>
      </c>
      <c r="B112" s="311">
        <f t="shared" ref="B112:B113" si="18">B111+7</f>
        <v>44638</v>
      </c>
      <c r="C112" s="312">
        <f t="shared" si="15"/>
        <v>44640</v>
      </c>
      <c r="D112" s="313">
        <f t="shared" si="16"/>
        <v>44641</v>
      </c>
      <c r="E112" s="313">
        <f t="shared" si="17"/>
        <v>44646</v>
      </c>
      <c r="F112" s="314">
        <f>E112+3</f>
        <v>44649</v>
      </c>
      <c r="G112" s="102"/>
      <c r="H112" s="102"/>
      <c r="I112" s="251"/>
      <c r="J112" s="251"/>
    </row>
    <row r="113" spans="1:10" ht="16.5" thickBot="1">
      <c r="A113" s="316" t="s">
        <v>198</v>
      </c>
      <c r="B113" s="317">
        <f t="shared" si="18"/>
        <v>44645</v>
      </c>
      <c r="C113" s="318">
        <f t="shared" si="15"/>
        <v>44647</v>
      </c>
      <c r="D113" s="319">
        <f t="shared" si="16"/>
        <v>44648</v>
      </c>
      <c r="E113" s="319">
        <f t="shared" si="17"/>
        <v>44653</v>
      </c>
      <c r="F113" s="320">
        <f>E113+3</f>
        <v>44656</v>
      </c>
      <c r="G113" s="102"/>
      <c r="H113" s="102"/>
      <c r="I113" s="251"/>
      <c r="J113" s="251"/>
    </row>
    <row r="114" spans="1:10" ht="15.75">
      <c r="A114" s="4"/>
      <c r="B114" s="4"/>
      <c r="C114" s="4"/>
      <c r="D114" s="4"/>
      <c r="E114" s="4"/>
      <c r="F114" s="4"/>
      <c r="G114" s="4"/>
      <c r="H114" s="4"/>
      <c r="I114" s="4"/>
      <c r="J114" s="4"/>
    </row>
    <row r="115" spans="1:10" ht="16.5" thickBot="1">
      <c r="A115" s="4"/>
      <c r="B115" s="4"/>
      <c r="C115" s="4"/>
      <c r="D115" s="4"/>
      <c r="E115" s="4"/>
      <c r="F115" s="4"/>
      <c r="G115" s="4"/>
      <c r="H115" s="4"/>
      <c r="I115" s="4"/>
      <c r="J115" s="4"/>
    </row>
    <row r="116" spans="1:10" ht="16.5" thickBot="1">
      <c r="A116" s="514" t="s">
        <v>199</v>
      </c>
      <c r="B116" s="515"/>
      <c r="C116" s="515"/>
      <c r="D116" s="515"/>
      <c r="E116" s="515"/>
      <c r="F116" s="516"/>
      <c r="G116" s="251"/>
      <c r="H116" s="251"/>
      <c r="I116" s="4"/>
      <c r="J116" s="4"/>
    </row>
    <row r="117" spans="1:10" ht="45.75" thickBot="1">
      <c r="A117" s="321" t="s">
        <v>26</v>
      </c>
      <c r="B117" s="322" t="s">
        <v>200</v>
      </c>
      <c r="C117" s="323" t="s">
        <v>28</v>
      </c>
      <c r="D117" s="323" t="s">
        <v>6</v>
      </c>
      <c r="E117" s="323" t="s">
        <v>201</v>
      </c>
      <c r="F117" s="324" t="s">
        <v>202</v>
      </c>
      <c r="G117" s="251"/>
      <c r="H117" s="251"/>
      <c r="I117" s="325"/>
      <c r="J117" s="251"/>
    </row>
    <row r="118" spans="1:10" ht="15.75">
      <c r="A118" s="378" t="s">
        <v>203</v>
      </c>
      <c r="B118" s="379"/>
      <c r="C118" s="380"/>
      <c r="D118" s="166"/>
      <c r="E118" s="381"/>
      <c r="F118" s="382"/>
      <c r="G118" s="251"/>
      <c r="H118" s="251"/>
      <c r="I118" s="251"/>
      <c r="J118" s="325"/>
    </row>
    <row r="119" spans="1:10" ht="15.75">
      <c r="A119" s="327"/>
      <c r="B119" s="326"/>
      <c r="C119" s="244"/>
      <c r="D119" s="328"/>
      <c r="E119" s="329"/>
      <c r="F119" s="330"/>
      <c r="G119" s="251"/>
      <c r="H119" s="251"/>
      <c r="I119" s="251"/>
      <c r="J119" s="325"/>
    </row>
    <row r="120" spans="1:10" ht="16.5" thickBot="1">
      <c r="A120" s="383"/>
      <c r="B120" s="384"/>
      <c r="C120" s="377"/>
      <c r="D120" s="33"/>
      <c r="E120" s="385"/>
      <c r="F120" s="386"/>
      <c r="G120" s="251"/>
      <c r="H120" s="251"/>
      <c r="I120" s="251"/>
      <c r="J120" s="325"/>
    </row>
    <row r="121" spans="1:10" ht="15.75">
      <c r="A121" s="4"/>
      <c r="B121" s="4"/>
      <c r="C121" s="4"/>
      <c r="D121" s="4"/>
      <c r="E121" s="4"/>
      <c r="F121" s="4"/>
      <c r="G121" s="4"/>
      <c r="H121" s="4"/>
      <c r="I121" s="4"/>
      <c r="J121" s="4"/>
    </row>
    <row r="122" spans="1:10" ht="16.5" thickBot="1">
      <c r="A122" s="517" t="s">
        <v>204</v>
      </c>
      <c r="B122" s="518"/>
      <c r="C122" s="518"/>
      <c r="D122" s="518"/>
      <c r="E122" s="518"/>
      <c r="F122" s="4"/>
      <c r="G122" s="4"/>
      <c r="H122" s="4"/>
      <c r="I122" s="4"/>
      <c r="J122" s="4"/>
    </row>
    <row r="123" spans="1:10" ht="47.25" customHeight="1" thickBot="1">
      <c r="A123" s="331" t="s">
        <v>3</v>
      </c>
      <c r="B123" s="349" t="s">
        <v>205</v>
      </c>
      <c r="C123" s="350" t="s">
        <v>28</v>
      </c>
      <c r="D123" s="350" t="s">
        <v>6</v>
      </c>
      <c r="E123" s="351" t="s">
        <v>206</v>
      </c>
      <c r="F123" s="4"/>
      <c r="G123" s="4"/>
      <c r="H123" s="4"/>
      <c r="I123" s="4"/>
      <c r="J123" s="4"/>
    </row>
    <row r="124" spans="1:10" ht="15.75">
      <c r="A124" s="390" t="s">
        <v>203</v>
      </c>
      <c r="B124" s="387"/>
      <c r="C124" s="298"/>
      <c r="D124" s="353"/>
      <c r="E124" s="354"/>
      <c r="F124" s="4"/>
      <c r="G124" s="4"/>
      <c r="H124" s="4"/>
      <c r="I124" s="4"/>
      <c r="J124" s="4"/>
    </row>
    <row r="125" spans="1:10" ht="15.75">
      <c r="A125" s="391"/>
      <c r="B125" s="388"/>
      <c r="C125" s="352"/>
      <c r="D125" s="352"/>
      <c r="E125" s="355"/>
      <c r="F125" s="4"/>
      <c r="G125" s="4"/>
      <c r="H125" s="4"/>
      <c r="I125" s="4"/>
      <c r="J125" s="4"/>
    </row>
    <row r="126" spans="1:10" ht="16.5" thickBot="1">
      <c r="A126" s="219"/>
      <c r="B126" s="389"/>
      <c r="C126" s="357"/>
      <c r="D126" s="356"/>
      <c r="E126" s="358"/>
      <c r="F126" s="4"/>
      <c r="G126" s="4"/>
      <c r="H126" s="4"/>
      <c r="I126" s="4"/>
      <c r="J126" s="4"/>
    </row>
    <row r="129" spans="1:8" ht="18" customHeight="1">
      <c r="A129" s="511" t="s">
        <v>207</v>
      </c>
      <c r="B129" s="512"/>
      <c r="C129" s="512"/>
      <c r="D129" s="512"/>
      <c r="E129" s="512"/>
      <c r="F129" s="512"/>
      <c r="G129" s="513"/>
      <c r="H129" s="469"/>
    </row>
    <row r="130" spans="1:8" ht="45">
      <c r="A130" s="204" t="s">
        <v>113</v>
      </c>
      <c r="B130" s="205" t="s">
        <v>27</v>
      </c>
      <c r="C130" s="205" t="s">
        <v>28</v>
      </c>
      <c r="D130" s="205" t="s">
        <v>6</v>
      </c>
      <c r="E130" s="205" t="s">
        <v>132</v>
      </c>
      <c r="F130" s="205" t="s">
        <v>208</v>
      </c>
      <c r="G130" s="206" t="s">
        <v>209</v>
      </c>
      <c r="H130" s="207"/>
    </row>
    <row r="131" spans="1:8" ht="15.75">
      <c r="A131" s="127" t="s">
        <v>210</v>
      </c>
      <c r="B131" s="470" t="s">
        <v>211</v>
      </c>
      <c r="C131" s="7" t="s">
        <v>151</v>
      </c>
      <c r="D131" s="166">
        <v>44615</v>
      </c>
      <c r="E131" s="166">
        <v>44629</v>
      </c>
      <c r="F131" s="283">
        <v>44631</v>
      </c>
      <c r="G131" s="467">
        <v>44633</v>
      </c>
      <c r="H131" s="468"/>
    </row>
    <row r="132" spans="1:8" ht="15.75">
      <c r="A132" s="127" t="s">
        <v>212</v>
      </c>
      <c r="B132" s="168">
        <v>44614</v>
      </c>
      <c r="C132" s="7" t="s">
        <v>151</v>
      </c>
      <c r="D132" s="6">
        <v>44617</v>
      </c>
      <c r="E132" s="7">
        <v>44631</v>
      </c>
      <c r="F132" s="7">
        <v>44633</v>
      </c>
      <c r="G132" s="6">
        <v>44635</v>
      </c>
      <c r="H132" s="11"/>
    </row>
  </sheetData>
  <mergeCells count="16">
    <mergeCell ref="A1:J4"/>
    <mergeCell ref="A5:J5"/>
    <mergeCell ref="A7:H8"/>
    <mergeCell ref="A22:H23"/>
    <mergeCell ref="A37:F37"/>
    <mergeCell ref="A55:H55"/>
    <mergeCell ref="A63:H63"/>
    <mergeCell ref="A70:G70"/>
    <mergeCell ref="A78:G78"/>
    <mergeCell ref="A99:H99"/>
    <mergeCell ref="A129:G129"/>
    <mergeCell ref="A116:F116"/>
    <mergeCell ref="A122:E122"/>
    <mergeCell ref="A84:G84"/>
    <mergeCell ref="B88:G88"/>
    <mergeCell ref="A108:F108"/>
  </mergeCells>
  <pageMargins left="0.7" right="0.7" top="0.75" bottom="0.75" header="0.3" footer="0.3"/>
  <pageSetup scale="46" orientation="landscape" r:id="rId1"/>
  <colBreaks count="1" manualBreakCount="1">
    <brk id="8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文档" ma:contentTypeID="0x010100BF83BB0DE9787847BFC7011FA5858361" ma:contentTypeVersion="14" ma:contentTypeDescription="新建文档。" ma:contentTypeScope="" ma:versionID="152721c74d5e8a8afeda71d477c5fdad">
  <xsd:schema xmlns:xsd="http://www.w3.org/2001/XMLSchema" xmlns:xs="http://www.w3.org/2001/XMLSchema" xmlns:p="http://schemas.microsoft.com/office/2006/metadata/properties" xmlns:ns2="633ee1cc-3fe0-4a49-a704-20ce586fd042" xmlns:ns3="c24537aa-7a59-40f9-8184-ac5376a9b6b6" targetNamespace="http://schemas.microsoft.com/office/2006/metadata/properties" ma:root="true" ma:fieldsID="0d49c4bf1f5c931917c2b5dc6b02fcda" ns2:_="" ns3:_="">
    <xsd:import namespace="633ee1cc-3fe0-4a49-a704-20ce586fd042"/>
    <xsd:import namespace="c24537aa-7a59-40f9-8184-ac5376a9b6b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_x4eba__x5458_" minOccurs="0"/>
                <xsd:element ref="ns2:MediaServiceAutoKeyPoints" minOccurs="0"/>
                <xsd:element ref="ns2:MediaServiceKeyPoint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3ee1cc-3fe0-4a49-a704-20ce586fd04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_x4eba__x5458_" ma:index="18" nillable="true" ma:displayName="人员" ma:format="Dropdown" ma:list="UserInfo" ma:SharePointGroup="0" ma:internalName="_x4eba__x5458_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4537aa-7a59-40f9-8184-ac5376a9b6b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共享对象: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共享对象详细信息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内容类型"/>
        <xsd:element ref="dc:title" minOccurs="0" maxOccurs="1" ma:index="4" ma:displayName="标题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4eba__x5458_ xmlns="633ee1cc-3fe0-4a49-a704-20ce586fd042">
      <UserInfo>
        <DisplayName/>
        <AccountId xsi:nil="true"/>
        <AccountType/>
      </UserInfo>
    </_x4eba__x5458_>
  </documentManagement>
</p:properties>
</file>

<file path=customXml/itemProps1.xml><?xml version="1.0" encoding="utf-8"?>
<ds:datastoreItem xmlns:ds="http://schemas.openxmlformats.org/officeDocument/2006/customXml" ds:itemID="{BA67708D-3682-4384-A178-8C5E793960E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3ee1cc-3fe0-4a49-a704-20ce586fd042"/>
    <ds:schemaRef ds:uri="c24537aa-7a59-40f9-8184-ac5376a9b6b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DAB59BA-0ECF-45B6-837F-2EC6A550A8E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27FC136-7E6F-4207-8DC0-D3D48F6E1008}">
  <ds:schemaRefs>
    <ds:schemaRef ds:uri="http://purl.org/dc/elements/1.1/"/>
    <ds:schemaRef ds:uri="http://schemas.openxmlformats.org/package/2006/metadata/core-properties"/>
    <ds:schemaRef ds:uri="http://schemas.microsoft.com/office/2006/documentManagement/types"/>
    <ds:schemaRef ds:uri="http://purl.org/dc/terms/"/>
    <ds:schemaRef ds:uri="http://purl.org/dc/dcmitype/"/>
    <ds:schemaRef ds:uri="http://schemas.microsoft.com/office/infopath/2007/PartnerControls"/>
    <ds:schemaRef ds:uri="c24537aa-7a59-40f9-8184-ac5376a9b6b6"/>
    <ds:schemaRef ds:uri="633ee1cc-3fe0-4a49-a704-20ce586fd042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FUZ-NGB</vt:lpstr>
      <vt:lpstr>ZIM LINE MAR</vt:lpstr>
      <vt:lpstr>GSL LINE MAR</vt:lpstr>
      <vt:lpstr>'ZIM LINE MAR'!Print_Area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 Cristina</dc:creator>
  <cp:lastModifiedBy>SysZim</cp:lastModifiedBy>
  <cp:revision/>
  <dcterms:created xsi:type="dcterms:W3CDTF">2015-06-05T18:17:20Z</dcterms:created>
  <dcterms:modified xsi:type="dcterms:W3CDTF">2022-03-10T07:30:07Z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0x010100BF83BB0DE9787847BFC7011FA5858361</vt:lpwstr>
  </property>
</Properties>
</file>