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FUZ-NGB" sheetId="4" r:id="rId1"/>
    <sheet name="ZIM" sheetId="1" r:id="rId2"/>
    <sheet name="GSL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C31" i="1"/>
  <c r="B31" i="1"/>
  <c r="E112" i="2"/>
  <c r="H26" i="1"/>
  <c r="G26" i="1"/>
  <c r="F26" i="1"/>
  <c r="E26" i="1"/>
  <c r="E24" i="1"/>
  <c r="F24" i="1" s="1"/>
  <c r="G24" i="1" s="1"/>
  <c r="H24" i="1" s="1"/>
  <c r="C24" i="1"/>
  <c r="B24" i="1"/>
  <c r="B65" i="2"/>
  <c r="B91" i="2"/>
  <c r="B89" i="2"/>
  <c r="B90" i="2"/>
  <c r="F89" i="2"/>
  <c r="G89" i="2" s="1"/>
  <c r="H89" i="2" s="1"/>
  <c r="I89" i="2" s="1"/>
  <c r="E89" i="2"/>
  <c r="F91" i="2"/>
  <c r="G91" i="2" s="1"/>
  <c r="H91" i="2" s="1"/>
  <c r="I91" i="2" s="1"/>
  <c r="E91" i="2"/>
  <c r="F90" i="2"/>
  <c r="G90" i="2" s="1"/>
  <c r="H90" i="2" s="1"/>
  <c r="I90" i="2" s="1"/>
  <c r="E90" i="2"/>
  <c r="F88" i="2"/>
  <c r="G88" i="2" s="1"/>
  <c r="H88" i="2" s="1"/>
  <c r="I88" i="2" s="1"/>
  <c r="E88" i="2"/>
  <c r="B88" i="2"/>
  <c r="E107" i="2"/>
  <c r="F107" i="2" s="1"/>
  <c r="G107" i="2" s="1"/>
  <c r="B113" i="2"/>
  <c r="E113" i="2"/>
  <c r="B99" i="2"/>
  <c r="B98" i="2"/>
  <c r="F83" i="2"/>
  <c r="G83" i="2" s="1"/>
  <c r="H83" i="2" s="1"/>
  <c r="E83" i="2"/>
  <c r="E115" i="2"/>
  <c r="E106" i="2"/>
  <c r="F106" i="2" s="1"/>
  <c r="G106" i="2" s="1"/>
  <c r="E105" i="2"/>
  <c r="F105" i="2" s="1"/>
  <c r="G105" i="2" s="1"/>
  <c r="E104" i="2"/>
  <c r="F104" i="2" s="1"/>
  <c r="G104" i="2" s="1"/>
  <c r="E103" i="2"/>
  <c r="F103" i="2" s="1"/>
  <c r="G103" i="2" s="1"/>
  <c r="B97" i="2"/>
  <c r="B96" i="2"/>
  <c r="F82" i="2"/>
  <c r="G82" i="2" s="1"/>
  <c r="H82" i="2" s="1"/>
  <c r="E82" i="2"/>
  <c r="B82" i="2"/>
  <c r="F81" i="2"/>
  <c r="G81" i="2" s="1"/>
  <c r="H81" i="2" s="1"/>
  <c r="E81" i="2"/>
  <c r="F80" i="2"/>
  <c r="G80" i="2" s="1"/>
  <c r="H80" i="2" s="1"/>
  <c r="E80" i="2"/>
  <c r="F79" i="2"/>
  <c r="G79" i="2" s="1"/>
  <c r="H79" i="2" s="1"/>
  <c r="E79" i="2"/>
  <c r="H74" i="2"/>
  <c r="H73" i="2"/>
  <c r="G73" i="2"/>
  <c r="F73" i="2"/>
  <c r="E73" i="2"/>
  <c r="H72" i="2"/>
  <c r="G72" i="2"/>
  <c r="F72" i="2"/>
  <c r="E72" i="2"/>
  <c r="B56" i="2"/>
  <c r="B57" i="2" s="1"/>
  <c r="C55" i="2"/>
  <c r="D55" i="2" s="1"/>
  <c r="E55" i="2" s="1"/>
  <c r="B47" i="2"/>
  <c r="C47" i="2" s="1"/>
  <c r="D47" i="2" s="1"/>
  <c r="E47" i="2" s="1"/>
  <c r="C46" i="2"/>
  <c r="D46" i="2" s="1"/>
  <c r="E46" i="2" s="1"/>
  <c r="B39" i="2"/>
  <c r="B40" i="2" s="1"/>
  <c r="C38" i="2"/>
  <c r="D38" i="2" s="1"/>
  <c r="B29" i="2"/>
  <c r="B31" i="2" s="1"/>
  <c r="B27" i="2"/>
  <c r="C27" i="2" s="1"/>
  <c r="D27" i="2" s="1"/>
  <c r="B26" i="2"/>
  <c r="C26" i="2" s="1"/>
  <c r="C25" i="2"/>
  <c r="D25" i="2" s="1"/>
  <c r="D26" i="2" s="1"/>
  <c r="B12" i="2"/>
  <c r="C12" i="2" s="1"/>
  <c r="D12" i="2" s="1"/>
  <c r="D13" i="2" s="1"/>
  <c r="E13" i="2" s="1"/>
  <c r="F13" i="2" s="1"/>
  <c r="G13" i="2" s="1"/>
  <c r="B11" i="2"/>
  <c r="B13" i="2" s="1"/>
  <c r="C10" i="2"/>
  <c r="D10" i="2" s="1"/>
  <c r="D11" i="2" s="1"/>
  <c r="E11" i="2" s="1"/>
  <c r="F11" i="2" s="1"/>
  <c r="G11" i="2" s="1"/>
  <c r="B56" i="1"/>
  <c r="C56" i="1" s="1"/>
  <c r="D56" i="1" s="1"/>
  <c r="C55" i="1"/>
  <c r="D55" i="1" s="1"/>
  <c r="B47" i="1"/>
  <c r="C47" i="1" s="1"/>
  <c r="D46" i="1"/>
  <c r="I46" i="1" s="1"/>
  <c r="C46" i="1"/>
  <c r="G121" i="2" l="1"/>
  <c r="F121" i="2"/>
  <c r="E121" i="2"/>
  <c r="G122" i="2"/>
  <c r="F122" i="2"/>
  <c r="E122" i="2"/>
  <c r="B124" i="2"/>
  <c r="F64" i="2"/>
  <c r="G64" i="2" s="1"/>
  <c r="H64" i="2" s="1"/>
  <c r="H65" i="2" s="1"/>
  <c r="E64" i="2"/>
  <c r="E65" i="2" s="1"/>
  <c r="F65" i="2" s="1"/>
  <c r="G65" i="2" s="1"/>
  <c r="B66" i="2"/>
  <c r="B48" i="2"/>
  <c r="B49" i="2" s="1"/>
  <c r="B28" i="2"/>
  <c r="C28" i="2" s="1"/>
  <c r="B15" i="2"/>
  <c r="C13" i="2"/>
  <c r="F38" i="2"/>
  <c r="E38" i="2"/>
  <c r="B32" i="2"/>
  <c r="C32" i="2" s="1"/>
  <c r="B33" i="2"/>
  <c r="C31" i="2"/>
  <c r="D31" i="2" s="1"/>
  <c r="E26" i="2"/>
  <c r="F26" i="2" s="1"/>
  <c r="G26" i="2" s="1"/>
  <c r="H26" i="2" s="1"/>
  <c r="D28" i="2"/>
  <c r="B41" i="2"/>
  <c r="C41" i="2" s="1"/>
  <c r="D41" i="2" s="1"/>
  <c r="C40" i="2"/>
  <c r="D40" i="2" s="1"/>
  <c r="C57" i="2"/>
  <c r="D57" i="2" s="1"/>
  <c r="E57" i="2" s="1"/>
  <c r="B58" i="2"/>
  <c r="B30" i="2"/>
  <c r="C30" i="2" s="1"/>
  <c r="C39" i="2"/>
  <c r="D39" i="2" s="1"/>
  <c r="E74" i="2"/>
  <c r="B14" i="2"/>
  <c r="C11" i="2"/>
  <c r="C56" i="2"/>
  <c r="D56" i="2" s="1"/>
  <c r="E56" i="2" s="1"/>
  <c r="F74" i="2"/>
  <c r="C29" i="2"/>
  <c r="D29" i="2" s="1"/>
  <c r="G74" i="2"/>
  <c r="H55" i="1"/>
  <c r="G55" i="1"/>
  <c r="F55" i="1"/>
  <c r="E55" i="1"/>
  <c r="E56" i="1"/>
  <c r="H56" i="1"/>
  <c r="G56" i="1"/>
  <c r="F56" i="1"/>
  <c r="D47" i="1"/>
  <c r="B48" i="1"/>
  <c r="E46" i="1"/>
  <c r="F46" i="1"/>
  <c r="G46" i="1"/>
  <c r="B57" i="1"/>
  <c r="H46" i="1"/>
  <c r="G123" i="2" l="1"/>
  <c r="F123" i="2"/>
  <c r="E123" i="2"/>
  <c r="B67" i="2"/>
  <c r="E66" i="2"/>
  <c r="F66" i="2" s="1"/>
  <c r="G66" i="2" s="1"/>
  <c r="H66" i="2" s="1"/>
  <c r="C58" i="2"/>
  <c r="D58" i="2" s="1"/>
  <c r="E58" i="2" s="1"/>
  <c r="B59" i="2"/>
  <c r="C59" i="2" s="1"/>
  <c r="D59" i="2" s="1"/>
  <c r="E59" i="2" s="1"/>
  <c r="C49" i="2"/>
  <c r="D49" i="2" s="1"/>
  <c r="E49" i="2" s="1"/>
  <c r="B50" i="2"/>
  <c r="C50" i="2" s="1"/>
  <c r="D50" i="2" s="1"/>
  <c r="E50" i="2" s="1"/>
  <c r="C48" i="2"/>
  <c r="D48" i="2" s="1"/>
  <c r="E48" i="2" s="1"/>
  <c r="F39" i="2"/>
  <c r="E39" i="2"/>
  <c r="E41" i="2"/>
  <c r="F41" i="2"/>
  <c r="D30" i="2"/>
  <c r="E28" i="2"/>
  <c r="F28" i="2" s="1"/>
  <c r="G28" i="2" s="1"/>
  <c r="H28" i="2" s="1"/>
  <c r="F40" i="2"/>
  <c r="E40" i="2"/>
  <c r="B16" i="2"/>
  <c r="C14" i="2"/>
  <c r="D14" i="2" s="1"/>
  <c r="D15" i="2" s="1"/>
  <c r="E15" i="2" s="1"/>
  <c r="F15" i="2" s="1"/>
  <c r="G15" i="2" s="1"/>
  <c r="B34" i="2"/>
  <c r="C34" i="2" s="1"/>
  <c r="C33" i="2"/>
  <c r="D33" i="2" s="1"/>
  <c r="B17" i="2"/>
  <c r="C15" i="2"/>
  <c r="C57" i="1"/>
  <c r="D57" i="1" s="1"/>
  <c r="B58" i="1"/>
  <c r="C48" i="1"/>
  <c r="C49" i="1" s="1"/>
  <c r="C50" i="1" s="1"/>
  <c r="B49" i="1"/>
  <c r="D48" i="1"/>
  <c r="I47" i="1"/>
  <c r="H47" i="1"/>
  <c r="G47" i="1"/>
  <c r="F47" i="1"/>
  <c r="E47" i="1"/>
  <c r="G124" i="2" l="1"/>
  <c r="F124" i="2"/>
  <c r="E124" i="2"/>
  <c r="G125" i="2"/>
  <c r="F125" i="2"/>
  <c r="E125" i="2"/>
  <c r="B68" i="2"/>
  <c r="E68" i="2" s="1"/>
  <c r="F68" i="2" s="1"/>
  <c r="G68" i="2" s="1"/>
  <c r="H68" i="2" s="1"/>
  <c r="E67" i="2"/>
  <c r="F67" i="2" s="1"/>
  <c r="G67" i="2" s="1"/>
  <c r="H67" i="2" s="1"/>
  <c r="D32" i="2"/>
  <c r="E30" i="2"/>
  <c r="F30" i="2" s="1"/>
  <c r="G30" i="2" s="1"/>
  <c r="H30" i="2" s="1"/>
  <c r="B18" i="2"/>
  <c r="C18" i="2" s="1"/>
  <c r="D18" i="2" s="1"/>
  <c r="D19" i="2" s="1"/>
  <c r="E19" i="2" s="1"/>
  <c r="F19" i="2" s="1"/>
  <c r="G19" i="2" s="1"/>
  <c r="C16" i="2"/>
  <c r="D16" i="2" s="1"/>
  <c r="D17" i="2" s="1"/>
  <c r="E17" i="2" s="1"/>
  <c r="F17" i="2" s="1"/>
  <c r="G17" i="2" s="1"/>
  <c r="B19" i="2"/>
  <c r="C19" i="2" s="1"/>
  <c r="C17" i="2"/>
  <c r="B50" i="1"/>
  <c r="D50" i="1" s="1"/>
  <c r="D49" i="1"/>
  <c r="B59" i="1"/>
  <c r="C59" i="1" s="1"/>
  <c r="D59" i="1" s="1"/>
  <c r="C58" i="1"/>
  <c r="D58" i="1" s="1"/>
  <c r="I48" i="1"/>
  <c r="H48" i="1"/>
  <c r="G48" i="1"/>
  <c r="F48" i="1"/>
  <c r="E48" i="1"/>
  <c r="F57" i="1"/>
  <c r="E57" i="1"/>
  <c r="H57" i="1"/>
  <c r="G57" i="1"/>
  <c r="E32" i="2" l="1"/>
  <c r="F32" i="2" s="1"/>
  <c r="G32" i="2" s="1"/>
  <c r="H32" i="2" s="1"/>
  <c r="D34" i="2"/>
  <c r="E34" i="2" s="1"/>
  <c r="F34" i="2" s="1"/>
  <c r="G34" i="2" s="1"/>
  <c r="H34" i="2" s="1"/>
  <c r="G58" i="1"/>
  <c r="F58" i="1"/>
  <c r="E58" i="1"/>
  <c r="H58" i="1"/>
  <c r="H59" i="1"/>
  <c r="G59" i="1"/>
  <c r="F59" i="1"/>
  <c r="E59" i="1"/>
  <c r="I49" i="1"/>
  <c r="H49" i="1"/>
  <c r="G49" i="1"/>
  <c r="F49" i="1"/>
  <c r="E49" i="1"/>
  <c r="I50" i="1"/>
  <c r="H50" i="1"/>
  <c r="G50" i="1"/>
  <c r="F50" i="1"/>
  <c r="E50" i="1"/>
</calcChain>
</file>

<file path=xl/sharedStrings.xml><?xml version="1.0" encoding="utf-8"?>
<sst xmlns="http://schemas.openxmlformats.org/spreadsheetml/2006/main" count="499" uniqueCount="289">
  <si>
    <t>ZIM LINE 十月船期表</t>
  </si>
  <si>
    <t>注：因近期船期波动较大，截单时间以我司客服通知为准。如有任何疑问请垂询市场部 0574-27676559。</t>
  </si>
  <si>
    <r>
      <t>Zim Container Service Pacific (ZCP )外运船代，三期码头，七截二开</t>
    </r>
    <r>
      <rPr>
        <b/>
        <sz val="12"/>
        <color rgb="FFC00000"/>
        <rFont val="Tahoma"/>
        <family val="2"/>
      </rPr>
      <t>(近期船期波动大，截单时间如有变请以我司客服发的通知为准)</t>
    </r>
  </si>
  <si>
    <t>Feeder VSL/VOY</t>
  </si>
  <si>
    <t>NINGBO SI CUT OFF AMS/ACI PORT14:00 &amp; NO AMS/ACI PORT WHOLE DAY</t>
  </si>
  <si>
    <t>NINGBO  CY CLOSING</t>
  </si>
  <si>
    <t>ETD NINGBO</t>
  </si>
  <si>
    <t xml:space="preserve">KINGSTON </t>
  </si>
  <si>
    <t>SAVANNAH</t>
  </si>
  <si>
    <t>CHARLESTON</t>
  </si>
  <si>
    <t>WILMINGTON</t>
  </si>
  <si>
    <t>JACKSONVILLE</t>
  </si>
  <si>
    <t xml:space="preserve">ZIM HONG KONG V.18E(SL6,18E) </t>
  </si>
  <si>
    <t xml:space="preserve">ZIM XIAMEN V.5E(IY2,5E) </t>
  </si>
  <si>
    <t xml:space="preserve">ZIM ROTTERDAM V.69E (ZTD,69E) </t>
  </si>
  <si>
    <t xml:space="preserve">ZIM NEWARK V.20E(VGX,20E) </t>
  </si>
  <si>
    <r>
      <t>ZIM Big Apple (ZBA)</t>
    </r>
    <r>
      <rPr>
        <b/>
        <sz val="12"/>
        <color rgb="FFFFFFFF"/>
        <rFont val="SimSun"/>
      </rPr>
      <t>外运船代，四期码头，一截三开</t>
    </r>
    <r>
      <rPr>
        <b/>
        <sz val="12"/>
        <color rgb="FFC00000"/>
        <rFont val="Tahoma"/>
        <family val="2"/>
      </rPr>
      <t>(</t>
    </r>
    <r>
      <rPr>
        <b/>
        <sz val="12"/>
        <color rgb="FFC00000"/>
        <rFont val="Microsoft YaHei UI"/>
        <family val="2"/>
      </rPr>
      <t>近期船期波动大，截单时间如有变请以我司客服发的通知为准</t>
    </r>
    <r>
      <rPr>
        <b/>
        <sz val="12"/>
        <color rgb="FFC00000"/>
        <rFont val="Tahoma"/>
        <family val="2"/>
      </rPr>
      <t>)</t>
    </r>
  </si>
  <si>
    <t>NINGBO SI CUT OFF AMS 10:00</t>
  </si>
  <si>
    <t>NEW YORK</t>
  </si>
  <si>
    <t>NORFOLK</t>
  </si>
  <si>
    <t>BALTIMORE</t>
  </si>
  <si>
    <r>
      <t>GERDA MAERSK V.</t>
    </r>
    <r>
      <rPr>
        <sz val="12"/>
        <color rgb="FFFF0000"/>
        <rFont val="Tahoma"/>
        <family val="2"/>
      </rPr>
      <t>240E</t>
    </r>
    <r>
      <rPr>
        <sz val="12"/>
        <color rgb="FF002060"/>
        <rFont val="Tahoma"/>
        <family val="2"/>
      </rPr>
      <t xml:space="preserve"> (GD3,15E)</t>
    </r>
  </si>
  <si>
    <r>
      <t>GUNVOR MAERSK V.</t>
    </r>
    <r>
      <rPr>
        <sz val="12"/>
        <color rgb="FFFF0000"/>
        <rFont val="Tahoma"/>
        <family val="2"/>
      </rPr>
      <t>241E</t>
    </r>
    <r>
      <rPr>
        <sz val="12"/>
        <color rgb="FF002060"/>
        <rFont val="Tahoma"/>
        <family val="2"/>
      </rPr>
      <t xml:space="preserve"> (GNU,17E)</t>
    </r>
  </si>
  <si>
    <r>
      <t>GUDRUN MAERSK V.</t>
    </r>
    <r>
      <rPr>
        <sz val="12"/>
        <color rgb="FFFF0000"/>
        <rFont val="Tahoma"/>
        <family val="2"/>
      </rPr>
      <t>242E</t>
    </r>
    <r>
      <rPr>
        <sz val="12"/>
        <color rgb="FF002060"/>
        <rFont val="Tahoma"/>
        <family val="2"/>
      </rPr>
      <t xml:space="preserve"> (GZM,14E)</t>
    </r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</si>
  <si>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</t>
    </r>
    <r>
      <rPr>
        <b/>
        <sz val="12"/>
        <color rgb="FFC00000"/>
        <rFont val="Microsoft YaHei UI"/>
        <family val="2"/>
      </rPr>
      <t>一截三开</t>
    </r>
    <r>
      <rPr>
        <b/>
        <sz val="12"/>
        <color rgb="FFFFFFFF"/>
        <rFont val="Microsoft YaHei UI"/>
        <family val="2"/>
      </rPr>
      <t>，四期码头</t>
    </r>
    <r>
      <rPr>
        <b/>
        <sz val="12"/>
        <color rgb="FFFFFFFF"/>
        <rFont val="Tahoma"/>
        <family val="2"/>
      </rPr>
      <t xml:space="preserve"> </t>
    </r>
    <r>
      <rPr>
        <b/>
        <sz val="12"/>
        <color rgb="FFFF0000"/>
        <rFont val="Tahoma"/>
        <family val="2"/>
      </rPr>
      <t>(</t>
    </r>
    <r>
      <rPr>
        <b/>
        <sz val="12"/>
        <color rgb="FFFF0000"/>
        <rFont val="Microsoft YaHei UI"/>
        <family val="2"/>
      </rPr>
      <t>近期船期波动大，截单时间如有变请以我司客服发的通知为准</t>
    </r>
    <r>
      <rPr>
        <b/>
        <sz val="12"/>
        <color rgb="FFFF0000"/>
        <rFont val="Tahoma"/>
        <family val="2"/>
      </rPr>
      <t>)</t>
    </r>
  </si>
  <si>
    <t xml:space="preserve">NINGBO SI CUT OFF 17:00 </t>
  </si>
  <si>
    <t>NINGBO CY CLOSING 20:00</t>
  </si>
  <si>
    <t>MOBILE</t>
  </si>
  <si>
    <t>HOUSTON</t>
  </si>
  <si>
    <t xml:space="preserve">New Orleans </t>
  </si>
  <si>
    <t>MIAMI</t>
  </si>
  <si>
    <r>
      <t>SEAMAX NORWALK</t>
    </r>
    <r>
      <rPr>
        <sz val="12"/>
        <color rgb="FFFF0000"/>
        <rFont val="Tahoma"/>
        <family val="2"/>
      </rPr>
      <t xml:space="preserve"> V.FR241E</t>
    </r>
    <r>
      <rPr>
        <sz val="12"/>
        <color rgb="FF002060"/>
        <rFont val="Tahoma"/>
        <family val="2"/>
      </rPr>
      <t>(SN4,11E)</t>
    </r>
  </si>
  <si>
    <r>
      <t xml:space="preserve">CONTI MAKALU </t>
    </r>
    <r>
      <rPr>
        <sz val="12"/>
        <color rgb="FFFF0000"/>
        <rFont val="Tahoma"/>
        <family val="2"/>
      </rPr>
      <t>V.FR242E</t>
    </r>
    <r>
      <rPr>
        <sz val="12"/>
        <color rgb="FF002060"/>
        <rFont val="Tahoma"/>
        <family val="2"/>
      </rPr>
      <t xml:space="preserve">(YQQ,12E)  </t>
    </r>
  </si>
  <si>
    <r>
      <t xml:space="preserve">GSL MARIA </t>
    </r>
    <r>
      <rPr>
        <sz val="12"/>
        <color rgb="FFFF0000"/>
        <rFont val="Tahoma"/>
        <family val="2"/>
      </rPr>
      <t>V.243E</t>
    </r>
    <r>
      <rPr>
        <sz val="12"/>
        <color rgb="FF002060"/>
        <rFont val="Tahoma"/>
        <family val="2"/>
      </rPr>
      <t>(ER2,35E)</t>
    </r>
  </si>
  <si>
    <r>
      <t xml:space="preserve">ZIM North Pacific (ZNP) </t>
    </r>
    <r>
      <rPr>
        <b/>
        <sz val="12"/>
        <color rgb="FFFFFFFF"/>
        <rFont val="Microsoft YaHei UI"/>
        <family val="2"/>
      </rPr>
      <t>外运船代，三期码头，四截六开</t>
    </r>
    <r>
      <rPr>
        <b/>
        <sz val="12"/>
        <color rgb="FFFFFFFF"/>
        <rFont val="Tahoma"/>
        <family val="2"/>
      </rPr>
      <t>(</t>
    </r>
    <r>
      <rPr>
        <b/>
        <sz val="12"/>
        <color rgb="FFC00000"/>
        <rFont val="Microsoft YaHei UI"/>
        <family val="2"/>
      </rPr>
      <t>近期船期波动大，截单时间如有变请以我司客服发的通知为准</t>
    </r>
    <r>
      <rPr>
        <b/>
        <sz val="12"/>
        <color rgb="FFFFFFFF"/>
        <rFont val="Tahoma"/>
        <family val="2"/>
      </rPr>
      <t>)</t>
    </r>
  </si>
  <si>
    <t>NINGBO  CY CLOSING</t>
  </si>
  <si>
    <t>Vancouver</t>
  </si>
  <si>
    <t>NAVIOS AMARILLO V.39E (NA7,39E)</t>
  </si>
  <si>
    <t xml:space="preserve">ZIM BALTIMORE V.10E(NF2,10E) </t>
  </si>
  <si>
    <t xml:space="preserve">ZIM IBERIA V.10E(AJB,10E) </t>
  </si>
  <si>
    <t xml:space="preserve">NAVIOS VERDE V.27E (OV4,27E) </t>
  </si>
  <si>
    <t>ZIM EXPRESS (ZEX) 兴港船代 三期码头 四截五开</t>
  </si>
  <si>
    <t xml:space="preserve">NINGBO SI CUT OFF 14:00 </t>
  </si>
  <si>
    <t>NINGBO CY CLOSING</t>
  </si>
  <si>
    <t>LOS ANGELES</t>
  </si>
  <si>
    <t>BLANK</t>
  </si>
  <si>
    <t xml:space="preserve">VOLANS  V.62E(JLP,62E) </t>
  </si>
  <si>
    <t xml:space="preserve">SEASPAN DALIAN V.44E(ZVB,44E) </t>
  </si>
  <si>
    <t>ALEXANDER BAY V.31E(QNR,31E)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</si>
  <si>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</si>
  <si>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 xml:space="preserve">NINGBO SI CUT OFF 16:00 </t>
  </si>
  <si>
    <t>SANTOS</t>
  </si>
  <si>
    <t>ITAPOA</t>
  </si>
  <si>
    <t>BUENOS AIRES</t>
  </si>
  <si>
    <t>MONTEVIDEO</t>
  </si>
  <si>
    <t>PARANAGUA</t>
  </si>
  <si>
    <t>MAERSK LA PAZ V.239W(ML4,15W)</t>
  </si>
  <si>
    <t xml:space="preserve">MAERSK LEBU V.240W (LB3,14W)  </t>
  </si>
  <si>
    <t xml:space="preserve">MAERSK LUZ V.241W (M3L,2W) </t>
  </si>
  <si>
    <t>MAERSK LINS V.242W (YE4,18W)</t>
  </si>
  <si>
    <t>MAERSK LAGUNA V.243W(LG1,15W)</t>
  </si>
  <si>
    <r>
      <t xml:space="preserve">ZIM Med Pacific  (ZMP)WB </t>
    </r>
    <r>
      <rPr>
        <b/>
        <sz val="12"/>
        <color rgb="FFFFFFFF"/>
        <rFont val="Microsoft YaHei UI"/>
        <family val="2"/>
      </rPr>
      <t>外运船代，三期码头，四截六开</t>
    </r>
    <r>
      <rPr>
        <b/>
        <sz val="12"/>
        <color rgb="FFFFFFFF"/>
        <rFont val="Tahoma"/>
        <family val="2"/>
      </rPr>
      <t>(</t>
    </r>
    <r>
      <rPr>
        <b/>
        <sz val="12"/>
        <color rgb="FFFFFFFF"/>
        <rFont val="Microsoft YaHei UI"/>
        <family val="2"/>
      </rPr>
      <t>周四中午</t>
    </r>
    <r>
      <rPr>
        <b/>
        <sz val="12"/>
        <color rgb="FFFFFFFF"/>
        <rFont val="Tahoma"/>
        <family val="2"/>
      </rPr>
      <t>12</t>
    </r>
    <r>
      <rPr>
        <b/>
        <sz val="12"/>
        <color rgb="FFFFFFFF"/>
        <rFont val="Microsoft YaHei UI"/>
        <family val="2"/>
      </rPr>
      <t>：</t>
    </r>
    <r>
      <rPr>
        <b/>
        <sz val="12"/>
        <color rgb="FFFFFFFF"/>
        <rFont val="Tahoma"/>
        <family val="2"/>
      </rPr>
      <t>00</t>
    </r>
    <r>
      <rPr>
        <b/>
        <sz val="12"/>
        <color rgb="FFFFFFFF"/>
        <rFont val="Microsoft YaHei UI"/>
        <family val="2"/>
      </rPr>
      <t>截单</t>
    </r>
    <r>
      <rPr>
        <b/>
        <sz val="12"/>
        <color rgb="FFFFFFFF"/>
        <rFont val="Tahoma"/>
        <family val="2"/>
      </rPr>
      <t>)</t>
    </r>
  </si>
  <si>
    <t>NINGBO SI CUT OFF 12:00</t>
  </si>
  <si>
    <t>HAIFA</t>
  </si>
  <si>
    <t>ASHDOD</t>
  </si>
  <si>
    <t>AMBARLI</t>
  </si>
  <si>
    <t>YARIMCA</t>
  </si>
  <si>
    <t>ZIM KINGSTON V.20W(ZKN,20W)</t>
  </si>
  <si>
    <t>NAVIOS CHRYSALIS V.35W (VBR,35W)</t>
  </si>
  <si>
    <t>NAVIOS DEVOTION  V.6W(NS5,6W)</t>
  </si>
  <si>
    <t>BELLAVIA V.54W(BLV,54W)</t>
  </si>
  <si>
    <t>GSL LINE 十月船期表</t>
  </si>
  <si>
    <r>
      <t>FAR-EAST AFRICA EXPRESS LINE (FAX)  1</t>
    </r>
    <r>
      <rPr>
        <b/>
        <sz val="12"/>
        <color rgb="FFFFFFFF"/>
        <rFont val="DengXian"/>
        <family val="3"/>
        <charset val="134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  <family val="3"/>
        <charset val="134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  <family val="3"/>
        <charset val="134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</si>
  <si>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</si>
  <si>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APAPA</t>
  </si>
  <si>
    <t>TINCAN</t>
  </si>
  <si>
    <t>TEMA</t>
  </si>
  <si>
    <t>LOME</t>
  </si>
  <si>
    <t>YONGZHOU W2193N（支线）</t>
  </si>
  <si>
    <t xml:space="preserve">SEASPAN DUBAI V.024W (SD4,239W) </t>
  </si>
  <si>
    <t>YONGZHOU W2194N（支线）</t>
  </si>
  <si>
    <t>YONGZHOU W2195N（支线）</t>
  </si>
  <si>
    <t>NAVIOS NERINE V.044W(NN5,241W)</t>
  </si>
  <si>
    <t>YONGZHOU W2196N（支线）</t>
  </si>
  <si>
    <t xml:space="preserve">BALTIC WEST V.242W (BW4,242W) </t>
  </si>
  <si>
    <t>YONGZHOU W2197N（支线）</t>
  </si>
  <si>
    <t>FAR-EAST AFRICA EXPRESS II LINE (FA2)   3截5开   兴港船代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普通出口箱（除海铁）全部由陆路集卡直进甬舟码头　</t>
  </si>
  <si>
    <t>ONNE</t>
  </si>
  <si>
    <t>COTONOU</t>
  </si>
  <si>
    <t>ABIDJAN</t>
  </si>
  <si>
    <t>YONGZHOU C2236N（支线）</t>
  </si>
  <si>
    <t>YONGZHOU C2237N（支线）</t>
  </si>
  <si>
    <t>MARTINIQUE V.061W(MQ4,241W)</t>
  </si>
  <si>
    <t>YONGZHOU C2238N（支线）</t>
  </si>
  <si>
    <t>YONGZHOU C2239N（支线）</t>
  </si>
  <si>
    <t>VULPECULA V.110W(QD6,243W)</t>
  </si>
  <si>
    <t>YONGZHOU C2240N（支线）</t>
  </si>
  <si>
    <t xml:space="preserve">FAR EAST TO SOUTH AFRICA EXPRESS (SA1) 北三集司  五截天开  东南船代 </t>
  </si>
  <si>
    <t>Feeder VSL/VOY</t>
    <phoneticPr fontId="0" type="noConversion"/>
  </si>
  <si>
    <t>NINGBO SI CUT OFF AMS PORT17:00</t>
  </si>
  <si>
    <t xml:space="preserve">DURBAN </t>
  </si>
  <si>
    <t>CAPE TOWN(VIA SINGAPORE)</t>
  </si>
  <si>
    <t xml:space="preserve">SEAMAX STAMFORD V.134W (UEB,134W) </t>
  </si>
  <si>
    <t xml:space="preserve">COSCO ASHDOD V.074W (CK2,17W) </t>
  </si>
  <si>
    <t xml:space="preserve">DOLPHIN II V. 010W(QDL,865W) </t>
  </si>
  <si>
    <t xml:space="preserve">MOL EXPLORER V.054W (XP1,29W) </t>
  </si>
  <si>
    <t xml:space="preserve">China East Africa Express （KYX）甬舟码头 三截五开  东南船代 </t>
  </si>
  <si>
    <t>普通出口箱（除海铁）全部由陆路集卡直进甬舟码头</t>
  </si>
  <si>
    <t>Feeder VSL/VOY</t>
    <phoneticPr fontId="1" type="noConversion"/>
  </si>
  <si>
    <t>MOMBASA</t>
  </si>
  <si>
    <t xml:space="preserve">KOTA JOHAN V.200W (KJ2,200W) </t>
  </si>
  <si>
    <t>KOTA MACHAN V.201W (BC6,201W)</t>
  </si>
  <si>
    <t>KOTA GADANG V.202W(KG1,202W)</t>
  </si>
  <si>
    <t>THORSTAR V.203W(TT3,203W)</t>
  </si>
  <si>
    <t xml:space="preserve">China East Africa Express （TZX）甬舟码头 五截天开  东南船代 </t>
  </si>
  <si>
    <t xml:space="preserve">NINGBO SI CUT OFF 12:00 </t>
  </si>
  <si>
    <t>DAR ES SALAAM</t>
  </si>
  <si>
    <t xml:space="preserve">KOTA MAKMUR  V.239W (KM4,239W) </t>
  </si>
  <si>
    <t xml:space="preserve">PORTO V.241W (PT5,241W) </t>
  </si>
  <si>
    <t xml:space="preserve">NORTHERN VALENCE V.242W (XBL,242W) </t>
  </si>
  <si>
    <t>KOTA MANIS V.243W(QZX,243W)</t>
  </si>
  <si>
    <r>
      <t xml:space="preserve">CHINA INDIA EXPRESS IV </t>
    </r>
    <r>
      <rPr>
        <b/>
        <sz val="12"/>
        <color theme="2"/>
        <rFont val="Microsoft YaHei UI"/>
        <family val="2"/>
        <charset val="134"/>
      </rPr>
      <t>（</t>
    </r>
    <r>
      <rPr>
        <b/>
        <sz val="12"/>
        <color theme="2"/>
        <rFont val="Tahoma"/>
        <family val="2"/>
      </rPr>
      <t>CI4</t>
    </r>
    <r>
      <rPr>
        <b/>
        <sz val="12"/>
        <color theme="2"/>
        <rFont val="Microsoft YaHei UI"/>
        <family val="2"/>
        <charset val="134"/>
      </rPr>
      <t>）</t>
    </r>
    <r>
      <rPr>
        <b/>
        <sz val="12"/>
        <color theme="2"/>
        <rFont val="宋体"/>
        <family val="3"/>
        <charset val="134"/>
      </rPr>
      <t>远东码头</t>
    </r>
    <r>
      <rPr>
        <b/>
        <sz val="12"/>
        <color theme="2"/>
        <rFont val="Tahoma"/>
        <family val="2"/>
      </rPr>
      <t xml:space="preserve"> </t>
    </r>
    <r>
      <rPr>
        <b/>
        <sz val="12"/>
        <color theme="2"/>
        <rFont val="宋体"/>
        <family val="3"/>
        <charset val="134"/>
      </rPr>
      <t>五截天开</t>
    </r>
    <r>
      <rPr>
        <b/>
        <sz val="12"/>
        <color theme="2"/>
        <rFont val="Tahoma"/>
        <family val="2"/>
      </rPr>
      <t xml:space="preserve">  </t>
    </r>
    <r>
      <rPr>
        <b/>
        <sz val="12"/>
        <color theme="2"/>
        <rFont val="宋体"/>
        <family val="3"/>
        <charset val="134"/>
      </rPr>
      <t>兴港船代</t>
    </r>
  </si>
  <si>
    <t xml:space="preserve">NHAVA SHEVA </t>
  </si>
  <si>
    <t>MUNDRA</t>
  </si>
  <si>
    <t>MUHAMMAD BIN QASIM</t>
  </si>
  <si>
    <t>KARACHI(SAPT)</t>
  </si>
  <si>
    <t>APL SOUTHAMPTON V.0FF71W1 (AU8,1W) -单航次挂靠梅山</t>
  </si>
  <si>
    <t>码头动态</t>
  </si>
  <si>
    <t>CMA CGM RABELAIS V.0FF73W1 (ZVW,11W)</t>
  </si>
  <si>
    <t>CMA CGM NORMA V.0FF77W1(RNQ,2W)</t>
  </si>
  <si>
    <t>APL TURKEY V. 0FF79W1 (LFL,3W)</t>
  </si>
  <si>
    <t>China India Service 6 （CI6）二期码头 六截一开  东南船代</t>
  </si>
  <si>
    <t>PORT KLANG(W)</t>
  </si>
  <si>
    <t>PIPAVAV</t>
  </si>
  <si>
    <t>COLOMBO</t>
  </si>
  <si>
    <r>
      <rPr>
        <sz val="12"/>
        <color rgb="FFFF0000"/>
        <rFont val="Tahoma"/>
        <family val="2"/>
      </rPr>
      <t>MOL CELEBRATION</t>
    </r>
    <r>
      <rPr>
        <sz val="12"/>
        <color rgb="FF203764"/>
        <rFont val="Tahoma"/>
        <family val="2"/>
      </rPr>
      <t xml:space="preserve"> V.087W(CR9,3W)</t>
    </r>
  </si>
  <si>
    <t>ONE CONTRIBUTION V.050W(OR4,5W)</t>
  </si>
  <si>
    <t>ONE COMMITMENT V.056W(OM4,3W)</t>
  </si>
  <si>
    <t>China West India Express (CWX) 二期码头  ，一截三开，外运船代</t>
  </si>
  <si>
    <t>PORT KLANG(NORTH)</t>
  </si>
  <si>
    <t>KARACHI(PICT)</t>
  </si>
  <si>
    <t>DALIAN V.2207W(OVQ,54W)</t>
  </si>
  <si>
    <t>X-PRESS ANGLESEY V.22006W(HV1,12W)</t>
  </si>
  <si>
    <t xml:space="preserve">TS KELANG V.22007W (IFT,77W) </t>
  </si>
  <si>
    <t>TBN</t>
  </si>
  <si>
    <t>KOTA MEGAH V.0140W(KM3,12W)</t>
  </si>
  <si>
    <t>NEW CHINA-INDIA-EXPRESS (NIX) 二期码头  六截一开 兴港船代</t>
  </si>
  <si>
    <t>PORT KELANG</t>
  </si>
  <si>
    <t>NHAVA SHEVA</t>
  </si>
  <si>
    <t>HAZIRA</t>
  </si>
  <si>
    <t xml:space="preserve">ZOI  V.19W (IZ5,19W) </t>
  </si>
  <si>
    <t xml:space="preserve">KMTC DUBAI V.2206W(KM8,23W) </t>
  </si>
  <si>
    <t>AKINADA BRIDGE V.37W(BNA,37W)</t>
  </si>
  <si>
    <r>
      <t>CHINA_INDIA_EXPRESS_I</t>
    </r>
    <r>
      <rPr>
        <b/>
        <sz val="12"/>
        <color rgb="FFE7E6E6"/>
        <rFont val="Microsoft YaHei UI"/>
        <family val="2"/>
        <charset val="1"/>
      </rPr>
      <t>（</t>
    </r>
    <r>
      <rPr>
        <b/>
        <sz val="12"/>
        <color rgb="FFE7E6E6"/>
        <rFont val="Tahoma"/>
        <family val="2"/>
        <charset val="1"/>
      </rPr>
      <t>CI1</t>
    </r>
    <r>
      <rPr>
        <b/>
        <sz val="12"/>
        <color rgb="FFE7E6E6"/>
        <rFont val="Microsoft YaHei UI"/>
        <family val="2"/>
        <charset val="1"/>
      </rPr>
      <t>）四期 三截五开</t>
    </r>
    <r>
      <rPr>
        <b/>
        <sz val="12"/>
        <color rgb="FFE7E6E6"/>
        <rFont val="Tahoma"/>
        <family val="2"/>
        <charset val="1"/>
      </rPr>
      <t xml:space="preserve">  </t>
    </r>
    <r>
      <rPr>
        <b/>
        <sz val="12"/>
        <color rgb="FFE7E6E6"/>
        <rFont val="Microsoft YaHei UI"/>
        <family val="2"/>
        <charset val="1"/>
      </rPr>
      <t>东南船代</t>
    </r>
  </si>
  <si>
    <t>KARACHI PORT(SAPT)</t>
  </si>
  <si>
    <t xml:space="preserve">SEAMAX WESTPORT V.082W (YTE,7W) </t>
  </si>
  <si>
    <t>XIN SHANGHAI V.139W (XNX,109W)</t>
  </si>
  <si>
    <t>COSCO THAILAND V.089W(ODJ,32W)</t>
  </si>
  <si>
    <t>XIN HONG KONG V.112W(XKH,112W)</t>
  </si>
  <si>
    <r>
      <t xml:space="preserve">GOLD STAR_GULF_EXPRESS  (GGX) </t>
    </r>
    <r>
      <rPr>
        <b/>
        <sz val="12"/>
        <color theme="0"/>
        <rFont val="宋体"/>
        <family val="3"/>
        <charset val="134"/>
      </rPr>
      <t>二期码头</t>
    </r>
    <r>
      <rPr>
        <b/>
        <sz val="12"/>
        <color theme="0"/>
        <rFont val="Tahoma"/>
        <family val="2"/>
      </rPr>
      <t xml:space="preserve">  四</t>
    </r>
    <r>
      <rPr>
        <b/>
        <sz val="12"/>
        <color theme="0"/>
        <rFont val="宋体"/>
        <family val="3"/>
        <charset val="134"/>
      </rPr>
      <t>截六开</t>
    </r>
    <r>
      <rPr>
        <b/>
        <sz val="12"/>
        <color theme="0"/>
        <rFont val="Tahoma"/>
        <family val="2"/>
      </rPr>
      <t xml:space="preserve">  </t>
    </r>
    <r>
      <rPr>
        <b/>
        <sz val="12"/>
        <color theme="0"/>
        <rFont val="宋体"/>
        <family val="3"/>
        <charset val="134"/>
      </rPr>
      <t>兴港船代</t>
    </r>
  </si>
  <si>
    <t>KHOR FAKKAN</t>
  </si>
  <si>
    <t>JEBEL ALI</t>
  </si>
  <si>
    <t>SOHAR</t>
  </si>
  <si>
    <t>ESL DANA V.02238W(ED4,35W)</t>
  </si>
  <si>
    <r>
      <rPr>
        <sz val="12"/>
        <color rgb="FF203764"/>
        <rFont val="Tahoma"/>
        <family val="2"/>
      </rPr>
      <t xml:space="preserve">HAKATA SEOUL </t>
    </r>
    <r>
      <rPr>
        <sz val="12"/>
        <color rgb="FFFF0000"/>
        <rFont val="Tahoma"/>
        <family val="2"/>
      </rPr>
      <t>V.2205W</t>
    </r>
    <r>
      <rPr>
        <sz val="12"/>
        <color rgb="FF203764"/>
        <rFont val="Tahoma"/>
        <family val="2"/>
      </rPr>
      <t>(HQ3,26W)</t>
    </r>
  </si>
  <si>
    <t>ACTUARIA V.02240W(AI5,27W)</t>
  </si>
  <si>
    <t>ESL WAFA V.02241W (EM5,29W)</t>
  </si>
  <si>
    <t>ESL SANA  V.02242W (TH1,29W)</t>
  </si>
  <si>
    <r>
      <t xml:space="preserve">CHINA VIETNAM EXPRESS LINE (CVX) </t>
    </r>
    <r>
      <rPr>
        <b/>
        <sz val="12"/>
        <color rgb="FFFFFFFF"/>
        <rFont val="Microsoft YaHei UI"/>
        <family val="2"/>
        <charset val="1"/>
      </rPr>
      <t>三期码头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七截一开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兴港船代</t>
    </r>
  </si>
  <si>
    <t>HO CHI MINH CITY</t>
  </si>
  <si>
    <t>LAEM CHABANG</t>
  </si>
  <si>
    <t>BUXMELODY V.181S (BWX,70S)</t>
  </si>
  <si>
    <t>YM CREDIBILITY V.054S (YD4,33S)</t>
  </si>
  <si>
    <r>
      <t>DIAMANTIS P</t>
    </r>
    <r>
      <rPr>
        <b/>
        <sz val="12"/>
        <color theme="8" tint="-0.499984740745262"/>
        <rFont val="Tahoma"/>
        <family val="2"/>
      </rPr>
      <t>.</t>
    </r>
    <r>
      <rPr>
        <sz val="12"/>
        <color theme="8" tint="-0.499984740745262"/>
        <rFont val="Tahoma"/>
        <family val="2"/>
      </rPr>
      <t xml:space="preserve"> V.38S(DZP,38S)</t>
    </r>
  </si>
  <si>
    <t>BUXMELODY V.182S (BWX,71S)</t>
  </si>
  <si>
    <t>YM CREDIBILITY V.055S (YD4,34S)</t>
  </si>
  <si>
    <r>
      <t xml:space="preserve">CHINA_INDONESIA_SERVICE (CTI) </t>
    </r>
    <r>
      <rPr>
        <b/>
        <sz val="12"/>
        <color rgb="FFFFFFFF"/>
        <rFont val="SimSun"/>
      </rPr>
      <t>三期码头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三截五开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东南船代</t>
    </r>
  </si>
  <si>
    <t>NINGBO SI CUT OFF 17:30</t>
  </si>
  <si>
    <t>JAKARTA</t>
  </si>
  <si>
    <t>SURABAYA</t>
  </si>
  <si>
    <t>DAVAO</t>
  </si>
  <si>
    <t>COSCO HAIFA V.098S (CH1,20S)</t>
  </si>
  <si>
    <t xml:space="preserve">YM EFFICIENCY V.159S (YF2,52S) </t>
  </si>
  <si>
    <t xml:space="preserve">HYUNDAI VOYAGER V.0126S (VHD,104S) </t>
  </si>
  <si>
    <t>GSL ROSSI V.28S(BR4,28S)</t>
  </si>
  <si>
    <t>COSCO HAIFA V.099S (CH1,21S)</t>
  </si>
  <si>
    <r>
      <t xml:space="preserve">China Australia Express (CAX)  </t>
    </r>
    <r>
      <rPr>
        <b/>
        <sz val="12"/>
        <color rgb="FFFFFFFF"/>
        <rFont val="Microsoft YaHei"/>
        <family val="2"/>
        <charset val="1"/>
      </rPr>
      <t>三期码头</t>
    </r>
    <r>
      <rPr>
        <b/>
        <sz val="12"/>
        <color rgb="FFFFFFFF"/>
        <rFont val="Calibri"/>
        <family val="2"/>
        <charset val="1"/>
      </rPr>
      <t xml:space="preserve">   </t>
    </r>
    <r>
      <rPr>
        <b/>
        <sz val="12"/>
        <color rgb="FFFFFFFF"/>
        <rFont val="Microsoft YaHei"/>
        <family val="2"/>
        <charset val="1"/>
      </rPr>
      <t>外运船代</t>
    </r>
  </si>
  <si>
    <t>SYDNEY</t>
  </si>
  <si>
    <t>MELBOURNE</t>
  </si>
  <si>
    <t>BRISBANE</t>
  </si>
  <si>
    <t>ALS VENUS V.5S (AE6,5S)</t>
  </si>
  <si>
    <t>DELOS WAVE V.132N (UGJ,132N)</t>
  </si>
  <si>
    <t>H MERCURY V.5S (HM6,5S)</t>
  </si>
  <si>
    <t>BOTANY V.16S(BO7,16S)</t>
  </si>
  <si>
    <t> </t>
  </si>
  <si>
    <r>
      <t>North China Australia Express (C3A)     </t>
    </r>
    <r>
      <rPr>
        <b/>
        <sz val="12"/>
        <color rgb="FFFFFFFF"/>
        <rFont val="DengXian"/>
      </rPr>
      <t>三期码头</t>
    </r>
    <r>
      <rPr>
        <b/>
        <sz val="12"/>
        <color rgb="FFFFFFFF"/>
        <rFont val="Calibri"/>
        <family val="2"/>
      </rPr>
      <t xml:space="preserve">   </t>
    </r>
    <r>
      <rPr>
        <b/>
        <sz val="12"/>
        <color rgb="FFFFFFFF"/>
        <rFont val="DengXian"/>
      </rPr>
      <t>外运船代</t>
    </r>
    <r>
      <rPr>
        <b/>
        <sz val="12"/>
        <color rgb="FFFFFFFF"/>
        <rFont val="Calibri"/>
        <family val="2"/>
      </rPr>
      <t xml:space="preserve"> </t>
    </r>
  </si>
  <si>
    <t xml:space="preserve">NINGBO CY CLOSING </t>
  </si>
  <si>
    <t>TZINI V.5S (II5,5S)</t>
  </si>
  <si>
    <t>OPHELIA V.26S(OZ2,26S)</t>
  </si>
  <si>
    <t>SEAMASTER V.6S(SE8,6S)</t>
  </si>
  <si>
    <t>BOX ENDURANCE V.31S(BX2,31S)</t>
  </si>
  <si>
    <t>H CYGNUS V.6S (HC8,6S)</t>
  </si>
  <si>
    <t>China Philippines Line (CP1) 大榭码头    外运船代</t>
  </si>
  <si>
    <t>NINGBO SI CUT OFF  17:00</t>
  </si>
  <si>
    <t>MANILA NORTH PORT</t>
  </si>
  <si>
    <t>MANILA SOUTH PORT</t>
  </si>
  <si>
    <t>ZIM AUSTRALIA V.12S (AU6,12S)</t>
  </si>
  <si>
    <t>OMIT</t>
  </si>
  <si>
    <t>ASIATIC PRIDE V.24S (QLB,24S)</t>
  </si>
  <si>
    <t>单证通知为准</t>
  </si>
  <si>
    <t>MELLUM V. 0JVC9S (OU9,11S)</t>
  </si>
  <si>
    <t>后续船名等通知</t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</si>
  <si>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</si>
  <si>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</si>
  <si>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</si>
  <si>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</si>
  <si>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</si>
  <si>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</si>
  <si>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</si>
  <si>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</si>
  <si>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XINOU17</t>
  </si>
  <si>
    <t>22544N</t>
  </si>
  <si>
    <t>OUX/331N</t>
  </si>
  <si>
    <t>2022-11-07</t>
  </si>
  <si>
    <t>/周一</t>
  </si>
  <si>
    <t>海盈</t>
  </si>
  <si>
    <t>截关时间：
周五18:00  
截进重时间：
周五12:00
截VGM时间：周五18：00</t>
  </si>
  <si>
    <t>22545N</t>
  </si>
  <si>
    <t>OUX/335N</t>
  </si>
  <si>
    <t>2022-11-14</t>
  </si>
  <si>
    <t>22546N</t>
  </si>
  <si>
    <t>OUX/339N</t>
  </si>
  <si>
    <t>2022-11-21</t>
  </si>
  <si>
    <t>22547N</t>
  </si>
  <si>
    <t>OUX/343N</t>
  </si>
  <si>
    <t>2022-11-28</t>
  </si>
  <si>
    <t>22548N</t>
  </si>
  <si>
    <t>OUX/347N</t>
  </si>
  <si>
    <t>2022-12-05</t>
  </si>
  <si>
    <t>XINYONGCHANG17</t>
  </si>
  <si>
    <t>OG3/435N</t>
  </si>
  <si>
    <t>2022-11-02</t>
  </si>
  <si>
    <t>/周三</t>
  </si>
  <si>
    <t>江阴</t>
  </si>
  <si>
    <t>截关时间：
周二12:00  
截进重时间：周一24:00
截VGM时间：周一18：00</t>
  </si>
  <si>
    <t>OG3/439N</t>
  </si>
  <si>
    <t>2022-11-09</t>
  </si>
  <si>
    <t>OG3/443N</t>
  </si>
  <si>
    <t>2022-11-16</t>
  </si>
  <si>
    <t>OG3/447N</t>
  </si>
  <si>
    <t>2022-11-23</t>
  </si>
  <si>
    <t>OG3/451N</t>
  </si>
  <si>
    <t>2022-11-30</t>
  </si>
  <si>
    <t>XINOU15</t>
  </si>
  <si>
    <t>OX2/239N</t>
  </si>
  <si>
    <t>2022-11-03</t>
  </si>
  <si>
    <t>/周四</t>
  </si>
  <si>
    <t>马尾青州</t>
  </si>
  <si>
    <t>截关时间：
周三12:00
截进重时间：周二24:00
截VGM时间：周二18:00</t>
  </si>
  <si>
    <t>OX2/243N</t>
  </si>
  <si>
    <t>2022-11-10</t>
  </si>
  <si>
    <t>OX2/247N</t>
  </si>
  <si>
    <t>2022-11-17</t>
  </si>
  <si>
    <t>OX2/251N</t>
  </si>
  <si>
    <t>2022-11-24</t>
  </si>
  <si>
    <t>OX2/255N</t>
  </si>
  <si>
    <t>2022-12-01</t>
  </si>
  <si>
    <t>XINMINGZHOU96</t>
  </si>
  <si>
    <t>XO8/69N</t>
  </si>
  <si>
    <t>2022-11-05</t>
  </si>
  <si>
    <t>/周六</t>
  </si>
  <si>
    <t>截关时间：
周五12:00  
截进重时间：
周四24:00
截VGM时间：周四18：00</t>
  </si>
  <si>
    <t>XO8/73N</t>
  </si>
  <si>
    <t>2022-11-12</t>
  </si>
  <si>
    <t>XO8/77N</t>
  </si>
  <si>
    <t>2022-11-19</t>
  </si>
  <si>
    <t>XO8/81N</t>
  </si>
  <si>
    <t>2022-11-26</t>
  </si>
  <si>
    <t>XO8/85N</t>
  </si>
  <si>
    <t>2022-12-03</t>
  </si>
  <si>
    <t>订舱注意事项：</t>
  </si>
  <si>
    <t>0. SI截止时间烦请查询：http://www.worde.com/download_category.php?id=4， 每周五公布下周时间，请知悉，谢谢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</si>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</sst>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m/d"/>
    <numFmt numFmtId="166" formatCode="0000"/>
  </numFmts>
  <fonts count="79"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12B60"/>
      <name val="Calibri Light"/>
      <family val="2"/>
      <scheme val="major"/>
    </font>
    <font>
      <b/>
      <sz val="16"/>
      <color rgb="FF212B60"/>
      <name val="Tahoma"/>
      <family val="2"/>
    </font>
    <font>
      <b/>
      <sz val="9"/>
      <color indexed="9"/>
      <name val="Tahoma"/>
      <family val="2"/>
    </font>
    <font>
      <b/>
      <sz val="12"/>
      <color indexed="9"/>
      <name val="Tahoma"/>
      <family val="2"/>
    </font>
    <font>
      <b/>
      <sz val="12"/>
      <color rgb="FFC00000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b/>
      <sz val="12"/>
      <color theme="0"/>
      <name val="Tahoma"/>
      <family val="2"/>
    </font>
    <font>
      <sz val="12"/>
      <color rgb="FF212B60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Microsoft YaHei UI"/>
      <family val="2"/>
    </font>
    <font>
      <b/>
      <sz val="12"/>
      <color rgb="FFC00000"/>
      <name val="Microsoft YaHei UI"/>
      <family val="2"/>
    </font>
    <font>
      <b/>
      <sz val="12"/>
      <color rgb="FFFF0000"/>
      <name val="Tahoma"/>
      <family val="2"/>
    </font>
    <font>
      <b/>
      <sz val="12"/>
      <color rgb="FFFF0000"/>
      <name val="Microsoft YaHei UI"/>
      <family val="2"/>
    </font>
    <font>
      <sz val="12"/>
      <color rgb="FF000066"/>
      <name val="Tahoma"/>
      <family val="2"/>
    </font>
    <font>
      <sz val="12"/>
      <color theme="8" tint="-0.499984740745262"/>
      <name val="Tahoma"/>
      <family val="2"/>
    </font>
    <font>
      <strike/>
      <sz val="11"/>
      <color theme="1"/>
      <name val="Calibri"/>
      <family val="2"/>
      <scheme val="minor"/>
    </font>
    <font>
      <sz val="9"/>
      <color rgb="FF212B60"/>
      <name val="Tahoma"/>
      <family val="2"/>
    </font>
    <font>
      <b/>
      <sz val="12"/>
      <color rgb="FF002060"/>
      <name val="Tahoma"/>
      <family val="2"/>
    </font>
    <font>
      <b/>
      <sz val="12"/>
      <color rgb="FFFFFFFF"/>
      <name val="SimSun"/>
    </font>
    <font>
      <sz val="11"/>
      <color rgb="FFFF0000"/>
      <name val="Calibri"/>
      <family val="2"/>
      <scheme val="minor"/>
    </font>
    <font>
      <b/>
      <sz val="12"/>
      <color theme="0"/>
      <name val="宋体"/>
      <family val="3"/>
      <charset val="134"/>
    </font>
    <font>
      <b/>
      <sz val="12"/>
      <color theme="0"/>
      <name val="宋体"/>
      <charset val="134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rgb="FFFF0000"/>
      <name val="Tahoma"/>
      <family val="2"/>
    </font>
    <font>
      <b/>
      <sz val="12"/>
      <color rgb="FFFFFFFF"/>
      <name val="DengXian"/>
      <family val="3"/>
      <charset val="134"/>
    </font>
    <font>
      <b/>
      <sz val="12"/>
      <color rgb="FFFFFFFF"/>
      <name val="SimSun"/>
      <family val="3"/>
      <charset val="134"/>
    </font>
    <font>
      <b/>
      <sz val="12"/>
      <color rgb="FF000000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theme="2"/>
      <name val="Microsoft YaHei UI"/>
      <family val="2"/>
      <charset val="134"/>
    </font>
    <font>
      <b/>
      <sz val="12"/>
      <color theme="2"/>
      <name val="宋体"/>
      <family val="3"/>
      <charset val="134"/>
    </font>
    <font>
      <b/>
      <sz val="12"/>
      <color theme="8" tint="-0.499984740745262"/>
      <name val="Tahoma"/>
      <family val="2"/>
    </font>
    <font>
      <b/>
      <sz val="12"/>
      <color rgb="FFE7E6E6"/>
      <name val="Tahoma"/>
      <family val="2"/>
    </font>
    <font>
      <b/>
      <sz val="12"/>
      <color rgb="FFE7E6E6"/>
      <name val="Microsoft YaHei UI"/>
      <family val="2"/>
      <charset val="1"/>
    </font>
    <font>
      <b/>
      <sz val="12"/>
      <color rgb="FFE7E6E6"/>
      <name val="Tahoma"/>
      <family val="2"/>
      <charset val="1"/>
    </font>
    <font>
      <b/>
      <sz val="12"/>
      <color rgb="FFFFFFFF"/>
      <name val="Microsoft YaHei UI"/>
      <family val="2"/>
      <charset val="1"/>
    </font>
    <font>
      <sz val="10"/>
      <color theme="1"/>
      <name val="Times New Roman"/>
      <family val="1"/>
      <charset val="1"/>
    </font>
    <font>
      <b/>
      <sz val="12"/>
      <color rgb="FF212B60"/>
      <name val="Tahoma"/>
      <family val="2"/>
      <charset val="1"/>
    </font>
    <font>
      <b/>
      <sz val="16"/>
      <color rgb="FF212B60"/>
      <name val="Calibri"/>
      <family val="2"/>
      <charset val="1"/>
    </font>
    <font>
      <sz val="12"/>
      <color theme="8" tint="-0.499984740745262"/>
      <name val="Arial"/>
      <family val="2"/>
      <charset val="1"/>
    </font>
    <font>
      <sz val="12"/>
      <color rgb="FF212B60"/>
      <name val="Tahoma"/>
      <family val="2"/>
      <charset val="1"/>
    </font>
    <font>
      <sz val="11"/>
      <color rgb="FF000000"/>
      <name val="Tahoma"/>
      <family val="2"/>
    </font>
    <font>
      <sz val="12"/>
      <color rgb="FF000000"/>
      <name val="Microsoft YaHei UI"/>
      <family val="2"/>
    </font>
    <font>
      <sz val="12"/>
      <color rgb="FF000000"/>
      <name val="Tahoma"/>
      <family val="2"/>
    </font>
    <font>
      <b/>
      <sz val="12"/>
      <color theme="0"/>
      <name val="Tahoma"/>
      <family val="2"/>
      <charset val="1"/>
    </font>
    <font>
      <sz val="10.5"/>
      <color theme="1"/>
      <name val="DengXian"/>
    </font>
    <font>
      <sz val="11"/>
      <color rgb="FF000000"/>
      <name val="Calibri"/>
      <family val="2"/>
      <scheme val="minor"/>
    </font>
    <font>
      <sz val="10.5"/>
      <color rgb="FF000000"/>
      <name val="Microsoft YaHei UI"/>
      <family val="2"/>
    </font>
    <font>
      <sz val="12"/>
      <color rgb="FF000000"/>
      <name val="Tahoma"/>
      <family val="2"/>
      <charset val="1"/>
    </font>
    <font>
      <sz val="12"/>
      <color rgb="FF000000"/>
      <name val="Microsoft YaHei UI"/>
      <family val="2"/>
      <charset val="1"/>
    </font>
    <font>
      <sz val="11"/>
      <color theme="1"/>
      <name val="Calibri"/>
      <family val="2"/>
      <charset val="1"/>
    </font>
    <font>
      <sz val="12"/>
      <color rgb="FFFF0000"/>
      <name val="Tahoma"/>
      <family val="2"/>
      <charset val="1"/>
    </font>
    <font>
      <sz val="12"/>
      <color theme="1"/>
      <name val="Tahoma"/>
      <family val="2"/>
    </font>
    <font>
      <b/>
      <sz val="12"/>
      <color rgb="FFFFFFFF"/>
      <name val="Microsoft YaHei"/>
      <family val="2"/>
      <charset val="1"/>
    </font>
    <font>
      <b/>
      <sz val="12"/>
      <color rgb="FFFFFFFF"/>
      <name val="Calibri"/>
      <family val="2"/>
      <charset val="1"/>
    </font>
    <font>
      <b/>
      <sz val="12"/>
      <color rgb="FF000000"/>
      <name val="Tahoma"/>
      <family val="2"/>
      <charset val="1"/>
    </font>
    <font>
      <b/>
      <sz val="12"/>
      <color rgb="FFFFFFFF"/>
      <name val="DengXian"/>
    </font>
    <font>
      <b/>
      <sz val="12"/>
      <color rgb="FFFFFFFF"/>
      <name val="Calibri"/>
      <family val="2"/>
    </font>
    <font>
      <sz val="12"/>
      <color rgb="FFFF0000"/>
      <name val="Microsoft YaHei UI"/>
      <family val="2"/>
      <charset val="1"/>
    </font>
    <font>
      <sz val="12"/>
      <name val="宋体"/>
      <family val="3"/>
      <charset val="134"/>
    </font>
    <font>
      <sz val="10"/>
      <name val="Calibri"/>
      <family val="2"/>
      <scheme val="minor"/>
    </font>
    <font>
      <sz val="9"/>
      <name val="Tahoma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  <charset val="134"/>
    </font>
    <font>
      <sz val="10"/>
      <name val="Calibri"/>
      <family val="3"/>
      <charset val="134"/>
      <scheme val="minor"/>
    </font>
    <font>
      <sz val="10"/>
      <name val="Calibri Light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12B60"/>
      <name val="宋体"/>
      <family val="3"/>
      <charset val="134"/>
    </font>
    <font>
      <sz val="11"/>
      <color rgb="FF002060"/>
      <name val="Tahoma"/>
      <family val="2"/>
    </font>
    <font>
      <sz val="11"/>
      <color rgb="FF212B6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12B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/>
        <bgColor indexed="64"/>
      </patternFill>
    </fill>
  </fills>
  <borders count="141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212B60"/>
      </right>
      <top style="thin">
        <color rgb="FF212B60"/>
      </top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/>
      <diagonal/>
    </border>
    <border>
      <left style="thin">
        <color rgb="FF212B60"/>
      </left>
      <right style="medium">
        <color indexed="64"/>
      </right>
      <top style="thin">
        <color rgb="FF212B60"/>
      </top>
      <bottom/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/>
      <top style="medium">
        <color rgb="FF212B60"/>
      </top>
      <bottom/>
      <diagonal/>
    </border>
    <border>
      <left/>
      <right style="medium">
        <color indexed="64"/>
      </right>
      <top style="medium">
        <color rgb="FF212B60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212B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212B60"/>
      </bottom>
      <diagonal/>
    </border>
    <border>
      <left/>
      <right/>
      <top style="medium">
        <color indexed="64"/>
      </top>
      <bottom style="medium">
        <color rgb="FF212B60"/>
      </bottom>
      <diagonal/>
    </border>
    <border>
      <left style="medium">
        <color rgb="FF212B60"/>
      </left>
      <right/>
      <top/>
      <bottom/>
      <diagonal/>
    </border>
    <border>
      <left/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212B60"/>
      </right>
      <top style="medium">
        <color rgb="FF000000"/>
      </top>
      <bottom style="thin">
        <color rgb="FF212B60"/>
      </bottom>
      <diagonal/>
    </border>
    <border>
      <left style="thin">
        <color rgb="FF212B60"/>
      </left>
      <right style="thin">
        <color rgb="FF212B60"/>
      </right>
      <top style="medium">
        <color rgb="FF000000"/>
      </top>
      <bottom style="thin">
        <color rgb="FF212B60"/>
      </bottom>
      <diagonal/>
    </border>
    <border>
      <left style="thin">
        <color rgb="FF212B60"/>
      </left>
      <right style="medium">
        <color rgb="FF000000"/>
      </right>
      <top style="medium">
        <color rgb="FF000000"/>
      </top>
      <bottom style="thin">
        <color rgb="FF212B6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medium">
        <color rgb="FF000000"/>
      </right>
      <top/>
      <bottom style="thin">
        <color rgb="FF212B6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212B60"/>
      </left>
      <right style="thin">
        <color rgb="FF212B60"/>
      </right>
      <top/>
      <bottom style="medium">
        <color rgb="FF000000"/>
      </bottom>
      <diagonal/>
    </border>
    <border>
      <left style="thin">
        <color rgb="FF212B6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212B60"/>
      </left>
      <right style="medium">
        <color rgb="FF212B60"/>
      </right>
      <top style="medium">
        <color rgb="FF212B6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12B60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222B35"/>
      </left>
      <right/>
      <top style="medium">
        <color rgb="FF222B35"/>
      </top>
      <bottom/>
      <diagonal/>
    </border>
    <border>
      <left/>
      <right/>
      <top style="medium">
        <color rgb="FF222B35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3" fillId="0" borderId="1" applyAlignment="0">
      <alignment horizontal="center" vertical="center" wrapText="1"/>
    </xf>
    <xf numFmtId="165" fontId="5" fillId="3" borderId="1">
      <alignment vertical="center"/>
    </xf>
    <xf numFmtId="164" fontId="21" fillId="0" borderId="0"/>
  </cellStyleXfs>
  <cellXfs count="519">
    <xf numFmtId="0" fontId="0" fillId="0" borderId="0" xfId="0"/>
    <xf numFmtId="0" fontId="2" fillId="0" borderId="0" xfId="0" applyFont="1"/>
    <xf numFmtId="164" fontId="4" fillId="0" borderId="0" xfId="1" applyFont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/>
    <xf numFmtId="164" fontId="9" fillId="0" borderId="11" xfId="1" quotePrefix="1" applyFont="1" applyBorder="1" applyAlignment="1">
      <alignment horizontal="center" vertical="center"/>
    </xf>
    <xf numFmtId="164" fontId="9" fillId="0" borderId="18" xfId="1" quotePrefix="1" applyFont="1" applyBorder="1" applyAlignment="1">
      <alignment horizontal="center" vertical="center"/>
    </xf>
    <xf numFmtId="164" fontId="9" fillId="0" borderId="16" xfId="1" applyFont="1" applyBorder="1" applyAlignment="1">
      <alignment horizontal="center" vertical="center"/>
    </xf>
    <xf numFmtId="164" fontId="12" fillId="7" borderId="0" xfId="1" quotePrefix="1" applyFont="1" applyFill="1" applyBorder="1" applyAlignment="1">
      <alignment horizontal="center" vertical="center"/>
    </xf>
    <xf numFmtId="164" fontId="12" fillId="0" borderId="0" xfId="1" quotePrefix="1" applyFont="1" applyBorder="1" applyAlignment="1">
      <alignment horizontal="center" vertical="center"/>
    </xf>
    <xf numFmtId="164" fontId="19" fillId="0" borderId="0" xfId="1" quotePrefix="1" applyFont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 wrapText="1"/>
    </xf>
    <xf numFmtId="0" fontId="20" fillId="0" borderId="0" xfId="0" applyFont="1"/>
    <xf numFmtId="164" fontId="12" fillId="0" borderId="0" xfId="1" applyFont="1" applyBorder="1" applyAlignment="1">
      <alignment horizontal="center" vertical="center"/>
    </xf>
    <xf numFmtId="0" fontId="9" fillId="0" borderId="15" xfId="0" applyFont="1" applyBorder="1"/>
    <xf numFmtId="0" fontId="9" fillId="0" borderId="32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5" borderId="0" xfId="0" applyFont="1" applyFill="1"/>
    <xf numFmtId="0" fontId="10" fillId="7" borderId="0" xfId="0" applyFont="1" applyFill="1"/>
    <xf numFmtId="0" fontId="8" fillId="9" borderId="5" xfId="0" applyFont="1" applyFill="1" applyBorder="1" applyAlignment="1">
      <alignment horizontal="left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13" fillId="8" borderId="39" xfId="0" applyFont="1" applyFill="1" applyBorder="1" applyAlignment="1">
      <alignment horizontal="left" vertical="center"/>
    </xf>
    <xf numFmtId="0" fontId="13" fillId="8" borderId="40" xfId="0" applyFont="1" applyFill="1" applyBorder="1" applyAlignment="1">
      <alignment horizontal="left" vertical="center"/>
    </xf>
    <xf numFmtId="0" fontId="7" fillId="8" borderId="40" xfId="0" applyFont="1" applyFill="1" applyBorder="1" applyAlignment="1">
      <alignment horizontal="left" vertical="center"/>
    </xf>
    <xf numFmtId="0" fontId="7" fillId="8" borderId="41" xfId="0" applyFont="1" applyFill="1" applyBorder="1" applyAlignment="1">
      <alignment horizontal="left" vertical="center"/>
    </xf>
    <xf numFmtId="0" fontId="8" fillId="9" borderId="22" xfId="0" applyFont="1" applyFill="1" applyBorder="1" applyAlignment="1">
      <alignment horizontal="center" vertical="center" wrapText="1"/>
    </xf>
    <xf numFmtId="0" fontId="9" fillId="0" borderId="44" xfId="0" applyFont="1" applyBorder="1"/>
    <xf numFmtId="0" fontId="9" fillId="0" borderId="45" xfId="0" applyFont="1" applyBorder="1"/>
    <xf numFmtId="0" fontId="9" fillId="0" borderId="46" xfId="0" applyFont="1" applyBorder="1"/>
    <xf numFmtId="0" fontId="9" fillId="0" borderId="9" xfId="0" applyFont="1" applyBorder="1"/>
    <xf numFmtId="164" fontId="9" fillId="0" borderId="0" xfId="1" applyFont="1" applyBorder="1" applyAlignment="1">
      <alignment horizontal="center" vertical="center"/>
    </xf>
    <xf numFmtId="164" fontId="9" fillId="0" borderId="13" xfId="1" applyFont="1" applyBorder="1" applyAlignment="1">
      <alignment horizontal="center" vertical="center"/>
    </xf>
    <xf numFmtId="164" fontId="9" fillId="0" borderId="14" xfId="1" applyFont="1" applyBorder="1" applyAlignment="1">
      <alignment horizontal="center" vertical="center"/>
    </xf>
    <xf numFmtId="164" fontId="9" fillId="0" borderId="19" xfId="1" applyFont="1" applyBorder="1" applyAlignment="1">
      <alignment horizontal="center" vertical="center"/>
    </xf>
    <xf numFmtId="0" fontId="0" fillId="7" borderId="0" xfId="0" applyFill="1"/>
    <xf numFmtId="164" fontId="9" fillId="0" borderId="0" xfId="1" quotePrefix="1" applyFont="1" applyBorder="1" applyAlignment="1">
      <alignment horizontal="center" vertical="center"/>
    </xf>
    <xf numFmtId="0" fontId="9" fillId="0" borderId="0" xfId="0" applyFont="1"/>
    <xf numFmtId="16" fontId="9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" fontId="9" fillId="0" borderId="13" xfId="0" applyNumberFormat="1" applyFont="1" applyBorder="1" applyAlignment="1">
      <alignment horizontal="center" vertical="center"/>
    </xf>
    <xf numFmtId="16" fontId="9" fillId="0" borderId="34" xfId="0" applyNumberFormat="1" applyFont="1" applyBorder="1" applyAlignment="1">
      <alignment horizontal="center" vertical="center"/>
    </xf>
    <xf numFmtId="16" fontId="9" fillId="0" borderId="18" xfId="0" applyNumberFormat="1" applyFont="1" applyBorder="1" applyAlignment="1">
      <alignment horizontal="center" vertical="center"/>
    </xf>
    <xf numFmtId="165" fontId="11" fillId="3" borderId="49" xfId="2" applyFont="1" applyBorder="1">
      <alignment vertical="center"/>
    </xf>
    <xf numFmtId="165" fontId="11" fillId="3" borderId="0" xfId="2" applyFont="1" applyBorder="1">
      <alignment vertical="center"/>
    </xf>
    <xf numFmtId="164" fontId="8" fillId="4" borderId="5" xfId="3" applyFont="1" applyFill="1" applyBorder="1" applyAlignment="1" applyProtection="1">
      <alignment horizontal="left" vertical="center" wrapText="1"/>
      <protection hidden="1"/>
    </xf>
    <xf numFmtId="164" fontId="8" fillId="4" borderId="50" xfId="3" applyFont="1" applyFill="1" applyBorder="1" applyAlignment="1" applyProtection="1">
      <alignment horizontal="center" vertical="center" wrapText="1"/>
      <protection hidden="1"/>
    </xf>
    <xf numFmtId="164" fontId="8" fillId="4" borderId="51" xfId="3" applyFont="1" applyFill="1" applyBorder="1" applyAlignment="1" applyProtection="1">
      <alignment horizontal="center" vertical="center" wrapText="1"/>
      <protection hidden="1"/>
    </xf>
    <xf numFmtId="164" fontId="8" fillId="4" borderId="52" xfId="3" applyFont="1" applyFill="1" applyBorder="1" applyAlignment="1" applyProtection="1">
      <alignment horizontal="center" vertical="center" wrapText="1"/>
      <protection hidden="1"/>
    </xf>
    <xf numFmtId="164" fontId="19" fillId="0" borderId="45" xfId="1" quotePrefix="1" applyFont="1" applyBorder="1" applyAlignment="1">
      <alignment horizontal="left" vertical="center"/>
    </xf>
    <xf numFmtId="164" fontId="12" fillId="0" borderId="53" xfId="1" quotePrefix="1" applyFont="1" applyBorder="1" applyAlignment="1">
      <alignment horizontal="center" vertical="center"/>
    </xf>
    <xf numFmtId="164" fontId="12" fillId="0" borderId="54" xfId="1" quotePrefix="1" applyFont="1" applyBorder="1" applyAlignment="1">
      <alignment horizontal="center" vertical="center"/>
    </xf>
    <xf numFmtId="164" fontId="12" fillId="0" borderId="55" xfId="1" quotePrefix="1" applyFont="1" applyBorder="1" applyAlignment="1">
      <alignment horizontal="center" vertical="center"/>
    </xf>
    <xf numFmtId="164" fontId="12" fillId="0" borderId="56" xfId="1" quotePrefix="1" applyFont="1" applyBorder="1" applyAlignment="1">
      <alignment horizontal="center" vertical="center"/>
    </xf>
    <xf numFmtId="164" fontId="19" fillId="0" borderId="44" xfId="1" quotePrefix="1" applyFont="1" applyBorder="1" applyAlignment="1">
      <alignment horizontal="left" vertical="center" wrapText="1"/>
    </xf>
    <xf numFmtId="164" fontId="12" fillId="0" borderId="57" xfId="1" quotePrefix="1" applyFont="1" applyBorder="1" applyAlignment="1">
      <alignment horizontal="center" vertical="center"/>
    </xf>
    <xf numFmtId="164" fontId="12" fillId="0" borderId="58" xfId="1" quotePrefix="1" applyFont="1" applyBorder="1" applyAlignment="1">
      <alignment horizontal="center" vertical="center"/>
    </xf>
    <xf numFmtId="164" fontId="12" fillId="0" borderId="59" xfId="1" quotePrefix="1" applyFont="1" applyBorder="1" applyAlignment="1">
      <alignment horizontal="center" vertical="center"/>
    </xf>
    <xf numFmtId="164" fontId="12" fillId="0" borderId="60" xfId="1" quotePrefix="1" applyFont="1" applyBorder="1" applyAlignment="1">
      <alignment horizontal="center" vertical="center"/>
    </xf>
    <xf numFmtId="164" fontId="12" fillId="0" borderId="44" xfId="1" quotePrefix="1" applyFont="1" applyBorder="1" applyAlignment="1">
      <alignment horizontal="left" vertical="center"/>
    </xf>
    <xf numFmtId="164" fontId="12" fillId="6" borderId="44" xfId="1" quotePrefix="1" applyFont="1" applyFill="1" applyBorder="1" applyAlignment="1">
      <alignment horizontal="left" vertical="center"/>
    </xf>
    <xf numFmtId="164" fontId="12" fillId="0" borderId="61" xfId="1" applyFont="1" applyBorder="1" applyAlignment="1">
      <alignment horizontal="center" vertical="center"/>
    </xf>
    <xf numFmtId="164" fontId="12" fillId="0" borderId="27" xfId="1" quotePrefix="1" applyFont="1" applyBorder="1" applyAlignment="1">
      <alignment horizontal="left" vertical="center"/>
    </xf>
    <xf numFmtId="164" fontId="12" fillId="0" borderId="62" xfId="1" applyFont="1" applyBorder="1" applyAlignment="1">
      <alignment horizontal="center" vertical="center"/>
    </xf>
    <xf numFmtId="164" fontId="12" fillId="0" borderId="63" xfId="1" applyFont="1" applyBorder="1" applyAlignment="1">
      <alignment horizontal="center" vertical="center"/>
    </xf>
    <xf numFmtId="164" fontId="12" fillId="0" borderId="64" xfId="1" applyFont="1" applyBorder="1" applyAlignment="1">
      <alignment horizontal="center" vertical="center"/>
    </xf>
    <xf numFmtId="164" fontId="12" fillId="0" borderId="64" xfId="1" quotePrefix="1" applyFont="1" applyBorder="1" applyAlignment="1">
      <alignment horizontal="center" vertical="center"/>
    </xf>
    <xf numFmtId="164" fontId="12" fillId="0" borderId="65" xfId="1" quotePrefix="1" applyFont="1" applyBorder="1" applyAlignment="1">
      <alignment horizontal="center" vertical="center"/>
    </xf>
    <xf numFmtId="164" fontId="9" fillId="0" borderId="49" xfId="1" applyFont="1" applyBorder="1" applyAlignment="1">
      <alignment vertical="center" wrapText="1"/>
    </xf>
    <xf numFmtId="0" fontId="27" fillId="6" borderId="29" xfId="0" applyFont="1" applyFill="1" applyBorder="1" applyAlignment="1">
      <alignment vertical="center" wrapText="1"/>
    </xf>
    <xf numFmtId="0" fontId="27" fillId="6" borderId="30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16" fontId="28" fillId="0" borderId="12" xfId="0" applyNumberFormat="1" applyFont="1" applyBorder="1" applyAlignment="1">
      <alignment horizontal="center" vertical="center"/>
    </xf>
    <xf numFmtId="164" fontId="19" fillId="0" borderId="13" xfId="1" quotePrefix="1" applyFont="1" applyBorder="1" applyAlignment="1">
      <alignment horizontal="center" vertical="center"/>
    </xf>
    <xf numFmtId="164" fontId="19" fillId="0" borderId="13" xfId="1" applyFont="1" applyBorder="1" applyAlignment="1">
      <alignment horizontal="center" vertical="center"/>
    </xf>
    <xf numFmtId="164" fontId="19" fillId="0" borderId="14" xfId="1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16" fontId="28" fillId="6" borderId="10" xfId="0" applyNumberFormat="1" applyFont="1" applyFill="1" applyBorder="1" applyAlignment="1">
      <alignment horizontal="center" vertical="center"/>
    </xf>
    <xf numFmtId="164" fontId="19" fillId="0" borderId="11" xfId="1" quotePrefix="1" applyFont="1" applyBorder="1" applyAlignment="1">
      <alignment horizontal="center" vertical="center"/>
    </xf>
    <xf numFmtId="164" fontId="19" fillId="0" borderId="11" xfId="1" applyFont="1" applyBorder="1" applyAlignment="1">
      <alignment horizontal="center" vertical="center"/>
    </xf>
    <xf numFmtId="164" fontId="19" fillId="0" borderId="16" xfId="1" applyFont="1" applyBorder="1" applyAlignment="1">
      <alignment horizontal="center" vertical="center"/>
    </xf>
    <xf numFmtId="16" fontId="28" fillId="6" borderId="33" xfId="0" applyNumberFormat="1" applyFont="1" applyFill="1" applyBorder="1" applyAlignment="1">
      <alignment horizontal="center" vertical="center"/>
    </xf>
    <xf numFmtId="164" fontId="19" fillId="0" borderId="18" xfId="1" quotePrefix="1" applyFont="1" applyBorder="1" applyAlignment="1">
      <alignment horizontal="center" vertical="center"/>
    </xf>
    <xf numFmtId="164" fontId="19" fillId="0" borderId="18" xfId="1" applyFont="1" applyBorder="1" applyAlignment="1">
      <alignment horizontal="center" vertical="center"/>
    </xf>
    <xf numFmtId="164" fontId="19" fillId="0" borderId="19" xfId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/>
    <xf numFmtId="0" fontId="8" fillId="6" borderId="5" xfId="0" applyFont="1" applyFill="1" applyBorder="1" applyAlignment="1">
      <alignment vertical="center" wrapText="1"/>
    </xf>
    <xf numFmtId="0" fontId="32" fillId="6" borderId="26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vertical="center"/>
    </xf>
    <xf numFmtId="16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/>
    </xf>
    <xf numFmtId="16" fontId="12" fillId="0" borderId="11" xfId="0" applyNumberFormat="1" applyFont="1" applyBorder="1" applyAlignment="1">
      <alignment horizontal="center" vertical="center"/>
    </xf>
    <xf numFmtId="16" fontId="12" fillId="0" borderId="16" xfId="0" applyNumberFormat="1" applyFont="1" applyBorder="1" applyAlignment="1">
      <alignment horizontal="center" vertical="center"/>
    </xf>
    <xf numFmtId="0" fontId="9" fillId="7" borderId="15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/>
    </xf>
    <xf numFmtId="16" fontId="12" fillId="0" borderId="18" xfId="0" applyNumberFormat="1" applyFont="1" applyBorder="1" applyAlignment="1">
      <alignment horizontal="center" vertical="center"/>
    </xf>
    <xf numFmtId="16" fontId="12" fillId="0" borderId="19" xfId="0" applyNumberFormat="1" applyFont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16" fontId="12" fillId="0" borderId="0" xfId="0" applyNumberFormat="1" applyFont="1" applyAlignment="1">
      <alignment horizontal="center" vertical="center"/>
    </xf>
    <xf numFmtId="16" fontId="9" fillId="0" borderId="12" xfId="0" applyNumberFormat="1" applyFont="1" applyBorder="1" applyAlignment="1">
      <alignment horizontal="center" vertical="center"/>
    </xf>
    <xf numFmtId="164" fontId="12" fillId="0" borderId="13" xfId="1" quotePrefix="1" applyFont="1" applyBorder="1" applyAlignment="1">
      <alignment horizontal="center" vertical="center"/>
    </xf>
    <xf numFmtId="164" fontId="12" fillId="0" borderId="13" xfId="1" applyFont="1" applyBorder="1" applyAlignment="1">
      <alignment horizontal="center" vertical="center"/>
    </xf>
    <xf numFmtId="164" fontId="9" fillId="0" borderId="10" xfId="1" quotePrefix="1" applyFont="1" applyBorder="1" applyAlignment="1">
      <alignment horizontal="center" vertical="center"/>
    </xf>
    <xf numFmtId="164" fontId="12" fillId="0" borderId="11" xfId="1" applyFont="1" applyBorder="1" applyAlignment="1">
      <alignment horizontal="center" vertical="center"/>
    </xf>
    <xf numFmtId="164" fontId="12" fillId="0" borderId="10" xfId="1" quotePrefix="1" applyFont="1" applyBorder="1" applyAlignment="1">
      <alignment horizontal="center" vertical="center"/>
    </xf>
    <xf numFmtId="164" fontId="12" fillId="0" borderId="11" xfId="1" quotePrefix="1" applyFont="1" applyBorder="1" applyAlignment="1">
      <alignment horizontal="center" vertical="center"/>
    </xf>
    <xf numFmtId="0" fontId="9" fillId="7" borderId="66" xfId="0" applyFont="1" applyFill="1" applyBorder="1" applyAlignment="1">
      <alignment vertical="center"/>
    </xf>
    <xf numFmtId="164" fontId="9" fillId="0" borderId="33" xfId="1" quotePrefix="1" applyFont="1" applyBorder="1" applyAlignment="1">
      <alignment horizontal="center" vertical="center"/>
    </xf>
    <xf numFmtId="164" fontId="12" fillId="0" borderId="18" xfId="1" applyFont="1" applyBorder="1" applyAlignment="1">
      <alignment horizontal="center" vertical="center"/>
    </xf>
    <xf numFmtId="164" fontId="12" fillId="0" borderId="0" xfId="1" applyFont="1" applyBorder="1" applyAlignment="1"/>
    <xf numFmtId="164" fontId="12" fillId="0" borderId="0" xfId="1" quotePrefix="1" applyFont="1" applyBorder="1" applyAlignment="1">
      <alignment horizontal="center"/>
    </xf>
    <xf numFmtId="0" fontId="8" fillId="4" borderId="2" xfId="0" applyFont="1" applyFill="1" applyBorder="1" applyAlignment="1" applyProtection="1">
      <alignment horizontal="left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164" fontId="12" fillId="0" borderId="67" xfId="1" applyFont="1" applyBorder="1" applyAlignment="1">
      <alignment horizontal="center" vertical="center"/>
    </xf>
    <xf numFmtId="164" fontId="12" fillId="0" borderId="34" xfId="1" quotePrefix="1" applyFont="1" applyBorder="1" applyAlignment="1">
      <alignment horizontal="center" vertical="center"/>
    </xf>
    <xf numFmtId="164" fontId="12" fillId="0" borderId="34" xfId="1" applyFont="1" applyBorder="1" applyAlignment="1">
      <alignment horizontal="center" vertical="center"/>
    </xf>
    <xf numFmtId="164" fontId="12" fillId="0" borderId="35" xfId="1" quotePrefix="1" applyFont="1" applyBorder="1" applyAlignment="1">
      <alignment horizontal="center"/>
    </xf>
    <xf numFmtId="164" fontId="12" fillId="0" borderId="16" xfId="1" quotePrefix="1" applyFont="1" applyBorder="1" applyAlignment="1">
      <alignment horizontal="center"/>
    </xf>
    <xf numFmtId="164" fontId="12" fillId="0" borderId="10" xfId="1" applyFont="1" applyBorder="1" applyAlignment="1">
      <alignment horizontal="center" vertical="center"/>
    </xf>
    <xf numFmtId="164" fontId="12" fillId="0" borderId="16" xfId="1" applyFont="1" applyBorder="1" applyAlignment="1">
      <alignment horizontal="center"/>
    </xf>
    <xf numFmtId="164" fontId="12" fillId="0" borderId="33" xfId="1" applyFont="1" applyBorder="1" applyAlignment="1">
      <alignment horizontal="center" vertical="center"/>
    </xf>
    <xf numFmtId="164" fontId="12" fillId="0" borderId="18" xfId="1" quotePrefix="1" applyFont="1" applyBorder="1" applyAlignment="1">
      <alignment horizontal="center" vertical="center"/>
    </xf>
    <xf numFmtId="164" fontId="12" fillId="0" borderId="19" xfId="1" applyFont="1" applyBorder="1" applyAlignment="1">
      <alignment horizontal="center"/>
    </xf>
    <xf numFmtId="0" fontId="9" fillId="7" borderId="0" xfId="0" applyFont="1" applyFill="1"/>
    <xf numFmtId="164" fontId="9" fillId="0" borderId="0" xfId="0" applyNumberFormat="1" applyFont="1" applyAlignment="1">
      <alignment horizontal="center" vertical="center"/>
    </xf>
    <xf numFmtId="164" fontId="9" fillId="0" borderId="0" xfId="1" applyFont="1" applyBorder="1" applyAlignment="1">
      <alignment horizontal="center"/>
    </xf>
    <xf numFmtId="0" fontId="8" fillId="7" borderId="5" xfId="0" applyFont="1" applyFill="1" applyBorder="1" applyAlignment="1" applyProtection="1">
      <alignment vertical="center"/>
      <protection hidden="1"/>
    </xf>
    <xf numFmtId="0" fontId="8" fillId="4" borderId="67" xfId="0" applyFont="1" applyFill="1" applyBorder="1" applyAlignment="1" applyProtection="1">
      <alignment horizontal="center" vertical="center" wrapText="1"/>
      <protection hidden="1"/>
    </xf>
    <xf numFmtId="0" fontId="8" fillId="4" borderId="34" xfId="0" applyFont="1" applyFill="1" applyBorder="1" applyAlignment="1" applyProtection="1">
      <alignment horizontal="center" vertical="center" wrapText="1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9" fillId="7" borderId="68" xfId="0" applyFont="1" applyFill="1" applyBorder="1"/>
    <xf numFmtId="164" fontId="9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4" borderId="72" xfId="0" applyFont="1" applyFill="1" applyBorder="1" applyAlignment="1" applyProtection="1">
      <alignment vertical="center" wrapText="1"/>
      <protection hidden="1"/>
    </xf>
    <xf numFmtId="0" fontId="8" fillId="4" borderId="73" xfId="0" applyFont="1" applyFill="1" applyBorder="1" applyAlignment="1" applyProtection="1">
      <alignment horizontal="center" vertical="center" wrapText="1"/>
      <protection hidden="1"/>
    </xf>
    <xf numFmtId="0" fontId="8" fillId="4" borderId="74" xfId="0" applyFont="1" applyFill="1" applyBorder="1" applyAlignment="1" applyProtection="1">
      <alignment horizontal="center" vertical="center" wrapText="1"/>
      <protection hidden="1"/>
    </xf>
    <xf numFmtId="0" fontId="8" fillId="0" borderId="74" xfId="0" applyFont="1" applyBorder="1" applyAlignment="1">
      <alignment horizontal="center" vertical="center" wrapText="1"/>
    </xf>
    <xf numFmtId="0" fontId="8" fillId="4" borderId="75" xfId="0" applyFont="1" applyFill="1" applyBorder="1" applyAlignment="1" applyProtection="1">
      <alignment horizontal="center" vertical="center" wrapText="1"/>
      <protection hidden="1"/>
    </xf>
    <xf numFmtId="164" fontId="12" fillId="0" borderId="12" xfId="1" quotePrefix="1" applyFont="1" applyBorder="1" applyAlignment="1">
      <alignment horizontal="center" vertical="center"/>
    </xf>
    <xf numFmtId="164" fontId="12" fillId="0" borderId="13" xfId="1" quotePrefix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/>
    </xf>
    <xf numFmtId="164" fontId="12" fillId="0" borderId="16" xfId="1" quotePrefix="1" applyFont="1" applyBorder="1" applyAlignment="1">
      <alignment horizontal="center" vertical="center"/>
    </xf>
    <xf numFmtId="164" fontId="12" fillId="0" borderId="73" xfId="1" quotePrefix="1" applyFont="1" applyBorder="1" applyAlignment="1">
      <alignment horizontal="center" vertical="center"/>
    </xf>
    <xf numFmtId="164" fontId="12" fillId="0" borderId="74" xfId="1" applyFont="1" applyBorder="1" applyAlignment="1">
      <alignment horizontal="center" vertical="center"/>
    </xf>
    <xf numFmtId="164" fontId="12" fillId="0" borderId="75" xfId="1" applyFont="1" applyBorder="1" applyAlignment="1">
      <alignment horizontal="center" vertical="center"/>
    </xf>
    <xf numFmtId="0" fontId="19" fillId="0" borderId="77" xfId="0" applyFont="1" applyBorder="1"/>
    <xf numFmtId="164" fontId="12" fillId="0" borderId="78" xfId="1" quotePrefix="1" applyFont="1" applyBorder="1" applyAlignment="1">
      <alignment horizontal="center" vertical="center"/>
    </xf>
    <xf numFmtId="164" fontId="12" fillId="0" borderId="79" xfId="1" applyFont="1" applyBorder="1" applyAlignment="1">
      <alignment horizontal="center" vertical="center"/>
    </xf>
    <xf numFmtId="164" fontId="12" fillId="0" borderId="80" xfId="1" applyFont="1" applyBorder="1" applyAlignment="1">
      <alignment horizontal="center" vertical="center"/>
    </xf>
    <xf numFmtId="164" fontId="12" fillId="0" borderId="33" xfId="1" quotePrefix="1" applyFont="1" applyBorder="1" applyAlignment="1">
      <alignment horizontal="center" vertical="center"/>
    </xf>
    <xf numFmtId="164" fontId="12" fillId="0" borderId="19" xfId="1" applyFont="1" applyBorder="1" applyAlignment="1">
      <alignment horizontal="center" vertical="center"/>
    </xf>
    <xf numFmtId="0" fontId="19" fillId="0" borderId="27" xfId="0" applyFont="1" applyBorder="1"/>
    <xf numFmtId="164" fontId="12" fillId="0" borderId="28" xfId="1" quotePrefix="1" applyFont="1" applyBorder="1" applyAlignment="1">
      <alignment horizontal="center" vertical="center"/>
    </xf>
    <xf numFmtId="164" fontId="12" fillId="0" borderId="28" xfId="1" applyFont="1" applyBorder="1" applyAlignment="1">
      <alignment horizontal="center" vertical="center"/>
    </xf>
    <xf numFmtId="164" fontId="12" fillId="0" borderId="81" xfId="1" applyFont="1" applyBorder="1" applyAlignment="1">
      <alignment horizontal="center" vertical="center"/>
    </xf>
    <xf numFmtId="0" fontId="8" fillId="4" borderId="5" xfId="0" applyFont="1" applyFill="1" applyBorder="1" applyAlignment="1" applyProtection="1">
      <alignment vertical="center" wrapText="1"/>
      <protection hidden="1"/>
    </xf>
    <xf numFmtId="0" fontId="8" fillId="4" borderId="35" xfId="0" applyFont="1" applyFill="1" applyBorder="1" applyAlignment="1" applyProtection="1">
      <alignment horizontal="center" vertical="center" wrapText="1"/>
      <protection hidden="1"/>
    </xf>
    <xf numFmtId="164" fontId="12" fillId="0" borderId="85" xfId="1" applyFont="1" applyBorder="1" applyAlignment="1">
      <alignment horizontal="center" vertical="center"/>
    </xf>
    <xf numFmtId="164" fontId="12" fillId="0" borderId="85" xfId="1" quotePrefix="1" applyFont="1" applyBorder="1" applyAlignment="1">
      <alignment horizontal="center"/>
    </xf>
    <xf numFmtId="164" fontId="12" fillId="0" borderId="85" xfId="0" applyNumberFormat="1" applyFont="1" applyBorder="1" applyAlignment="1">
      <alignment horizontal="center" vertical="center" wrapText="1"/>
    </xf>
    <xf numFmtId="164" fontId="12" fillId="0" borderId="86" xfId="0" applyNumberFormat="1" applyFont="1" applyBorder="1" applyAlignment="1">
      <alignment horizontal="center"/>
    </xf>
    <xf numFmtId="0" fontId="19" fillId="0" borderId="87" xfId="0" applyFont="1" applyBorder="1"/>
    <xf numFmtId="164" fontId="12" fillId="0" borderId="69" xfId="1" applyFont="1" applyBorder="1" applyAlignment="1">
      <alignment horizontal="center" vertical="center"/>
    </xf>
    <xf numFmtId="164" fontId="12" fillId="0" borderId="70" xfId="1" quotePrefix="1" applyFont="1" applyBorder="1" applyAlignment="1">
      <alignment horizontal="center"/>
    </xf>
    <xf numFmtId="164" fontId="12" fillId="0" borderId="70" xfId="0" applyNumberFormat="1" applyFont="1" applyBorder="1" applyAlignment="1">
      <alignment horizontal="center" vertical="center" wrapText="1"/>
    </xf>
    <xf numFmtId="164" fontId="12" fillId="0" borderId="89" xfId="0" applyNumberFormat="1" applyFont="1" applyBorder="1" applyAlignment="1">
      <alignment horizontal="center"/>
    </xf>
    <xf numFmtId="164" fontId="12" fillId="0" borderId="70" xfId="1" applyFont="1" applyBorder="1" applyAlignment="1">
      <alignment horizontal="center"/>
    </xf>
    <xf numFmtId="0" fontId="29" fillId="0" borderId="90" xfId="0" applyFont="1" applyBorder="1"/>
    <xf numFmtId="164" fontId="12" fillId="0" borderId="91" xfId="1" applyFont="1" applyBorder="1" applyAlignment="1">
      <alignment horizontal="center" vertical="center"/>
    </xf>
    <xf numFmtId="164" fontId="29" fillId="0" borderId="92" xfId="1" applyFont="1" applyBorder="1" applyAlignment="1">
      <alignment horizontal="center" vertical="center"/>
    </xf>
    <xf numFmtId="164" fontId="12" fillId="0" borderId="93" xfId="1" applyFont="1" applyBorder="1" applyAlignment="1">
      <alignment horizontal="center" vertical="center"/>
    </xf>
    <xf numFmtId="164" fontId="12" fillId="0" borderId="93" xfId="1" quotePrefix="1" applyFont="1" applyBorder="1" applyAlignment="1">
      <alignment horizontal="center"/>
    </xf>
    <xf numFmtId="164" fontId="12" fillId="0" borderId="93" xfId="0" applyNumberFormat="1" applyFont="1" applyBorder="1" applyAlignment="1">
      <alignment horizontal="center" vertical="center" wrapText="1"/>
    </xf>
    <xf numFmtId="164" fontId="12" fillId="0" borderId="94" xfId="0" applyNumberFormat="1" applyFont="1" applyBorder="1" applyAlignment="1">
      <alignment horizontal="center"/>
    </xf>
    <xf numFmtId="0" fontId="19" fillId="0" borderId="0" xfId="0" applyFont="1"/>
    <xf numFmtId="164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  <xf numFmtId="0" fontId="22" fillId="4" borderId="5" xfId="0" applyFont="1" applyFill="1" applyBorder="1" applyAlignment="1" applyProtection="1">
      <alignment vertical="center" wrapText="1"/>
      <protection hidden="1"/>
    </xf>
    <xf numFmtId="0" fontId="22" fillId="4" borderId="67" xfId="0" applyFont="1" applyFill="1" applyBorder="1" applyAlignment="1" applyProtection="1">
      <alignment horizontal="center" vertical="center" wrapText="1"/>
      <protection hidden="1"/>
    </xf>
    <xf numFmtId="0" fontId="22" fillId="4" borderId="34" xfId="0" applyFont="1" applyFill="1" applyBorder="1" applyAlignment="1" applyProtection="1">
      <alignment horizontal="center" vertical="center" wrapText="1"/>
      <protection hidden="1"/>
    </xf>
    <xf numFmtId="0" fontId="22" fillId="0" borderId="35" xfId="0" applyFont="1" applyBorder="1" applyAlignment="1">
      <alignment horizontal="center" vertical="center" wrapText="1"/>
    </xf>
    <xf numFmtId="0" fontId="12" fillId="7" borderId="0" xfId="0" applyFont="1" applyFill="1"/>
    <xf numFmtId="164" fontId="19" fillId="7" borderId="11" xfId="1" applyFont="1" applyFill="1" applyBorder="1" applyAlignment="1">
      <alignment horizontal="center" vertical="center"/>
    </xf>
    <xf numFmtId="164" fontId="19" fillId="7" borderId="11" xfId="1" applyFont="1" applyFill="1" applyBorder="1" applyAlignment="1">
      <alignment horizontal="center"/>
    </xf>
    <xf numFmtId="164" fontId="19" fillId="7" borderId="11" xfId="0" applyNumberFormat="1" applyFont="1" applyFill="1" applyBorder="1" applyAlignment="1">
      <alignment horizontal="center" vertical="center" wrapText="1"/>
    </xf>
    <xf numFmtId="164" fontId="19" fillId="7" borderId="16" xfId="0" applyNumberFormat="1" applyFont="1" applyFill="1" applyBorder="1" applyAlignment="1">
      <alignment horizontal="center"/>
    </xf>
    <xf numFmtId="164" fontId="19" fillId="7" borderId="18" xfId="1" applyFont="1" applyFill="1" applyBorder="1" applyAlignment="1">
      <alignment horizontal="center" vertical="center"/>
    </xf>
    <xf numFmtId="164" fontId="19" fillId="7" borderId="18" xfId="1" applyFont="1" applyFill="1" applyBorder="1" applyAlignment="1">
      <alignment horizontal="center"/>
    </xf>
    <xf numFmtId="164" fontId="19" fillId="7" borderId="18" xfId="0" applyNumberFormat="1" applyFont="1" applyFill="1" applyBorder="1" applyAlignment="1">
      <alignment horizontal="center" vertical="center" wrapText="1"/>
    </xf>
    <xf numFmtId="164" fontId="19" fillId="7" borderId="19" xfId="0" applyNumberFormat="1" applyFont="1" applyFill="1" applyBorder="1" applyAlignment="1">
      <alignment horizontal="center"/>
    </xf>
    <xf numFmtId="0" fontId="19" fillId="7" borderId="0" xfId="0" applyFont="1" applyFill="1"/>
    <xf numFmtId="0" fontId="37" fillId="4" borderId="74" xfId="0" applyFont="1" applyFill="1" applyBorder="1" applyAlignment="1" applyProtection="1">
      <alignment horizontal="center" vertical="center" wrapText="1"/>
      <protection hidden="1"/>
    </xf>
    <xf numFmtId="0" fontId="8" fillId="4" borderId="96" xfId="0" applyFont="1" applyFill="1" applyBorder="1" applyAlignment="1" applyProtection="1">
      <alignment horizontal="center" vertical="center" wrapText="1"/>
      <protection hidden="1"/>
    </xf>
    <xf numFmtId="164" fontId="19" fillId="7" borderId="13" xfId="1" applyFont="1" applyFill="1" applyBorder="1" applyAlignment="1">
      <alignment horizontal="center" vertical="center"/>
    </xf>
    <xf numFmtId="164" fontId="19" fillId="7" borderId="13" xfId="1" quotePrefix="1" applyFont="1" applyFill="1" applyBorder="1" applyAlignment="1">
      <alignment horizontal="center"/>
    </xf>
    <xf numFmtId="164" fontId="19" fillId="7" borderId="13" xfId="0" applyNumberFormat="1" applyFont="1" applyFill="1" applyBorder="1" applyAlignment="1">
      <alignment horizontal="center" vertical="center" wrapText="1"/>
    </xf>
    <xf numFmtId="164" fontId="19" fillId="7" borderId="14" xfId="0" applyNumberFormat="1" applyFont="1" applyFill="1" applyBorder="1" applyAlignment="1">
      <alignment horizontal="center"/>
    </xf>
    <xf numFmtId="164" fontId="19" fillId="7" borderId="11" xfId="1" quotePrefix="1" applyFont="1" applyFill="1" applyBorder="1" applyAlignment="1">
      <alignment horizontal="center"/>
    </xf>
    <xf numFmtId="164" fontId="19" fillId="0" borderId="0" xfId="1" applyFont="1" applyBorder="1" applyAlignment="1">
      <alignment horizontal="center" vertical="center"/>
    </xf>
    <xf numFmtId="164" fontId="19" fillId="7" borderId="0" xfId="1" applyFont="1" applyFill="1" applyBorder="1" applyAlignment="1">
      <alignment horizontal="center" vertical="center"/>
    </xf>
    <xf numFmtId="164" fontId="19" fillId="7" borderId="0" xfId="1" applyFont="1" applyFill="1" applyBorder="1" applyAlignment="1">
      <alignment horizontal="center"/>
    </xf>
    <xf numFmtId="164" fontId="19" fillId="7" borderId="0" xfId="0" applyNumberFormat="1" applyFont="1" applyFill="1" applyAlignment="1">
      <alignment horizontal="center"/>
    </xf>
    <xf numFmtId="0" fontId="29" fillId="0" borderId="0" xfId="0" applyFont="1"/>
    <xf numFmtId="0" fontId="37" fillId="6" borderId="97" xfId="0" applyFont="1" applyFill="1" applyBorder="1" applyAlignment="1">
      <alignment wrapText="1"/>
    </xf>
    <xf numFmtId="0" fontId="37" fillId="6" borderId="53" xfId="0" applyFont="1" applyFill="1" applyBorder="1" applyAlignment="1">
      <alignment horizontal="center" wrapText="1"/>
    </xf>
    <xf numFmtId="0" fontId="37" fillId="6" borderId="98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16" fontId="19" fillId="0" borderId="13" xfId="0" applyNumberFormat="1" applyFont="1" applyBorder="1" applyAlignment="1">
      <alignment horizontal="center" vertical="center" wrapText="1"/>
    </xf>
    <xf numFmtId="16" fontId="19" fillId="0" borderId="14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16" fontId="19" fillId="0" borderId="16" xfId="0" applyNumberFormat="1" applyFont="1" applyBorder="1" applyAlignment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  <protection hidden="1"/>
    </xf>
    <xf numFmtId="0" fontId="8" fillId="4" borderId="99" xfId="0" applyFont="1" applyFill="1" applyBorder="1" applyAlignment="1" applyProtection="1">
      <alignment horizontal="center" vertical="center" wrapText="1"/>
      <protection hidden="1"/>
    </xf>
    <xf numFmtId="0" fontId="8" fillId="4" borderId="23" xfId="0" applyFont="1" applyFill="1" applyBorder="1" applyAlignment="1" applyProtection="1">
      <alignment horizontal="center" vertical="center" wrapText="1"/>
      <protection hidden="1"/>
    </xf>
    <xf numFmtId="0" fontId="19" fillId="7" borderId="15" xfId="0" applyFont="1" applyFill="1" applyBorder="1" applyAlignment="1">
      <alignment wrapText="1"/>
    </xf>
    <xf numFmtId="164" fontId="19" fillId="0" borderId="10" xfId="1" quotePrefix="1" applyFont="1" applyBorder="1" applyAlignment="1">
      <alignment horizontal="center" vertical="center"/>
    </xf>
    <xf numFmtId="164" fontId="19" fillId="0" borderId="11" xfId="1" quotePrefix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29" fillId="0" borderId="0" xfId="1" quotePrefix="1" applyFont="1" applyBorder="1" applyAlignment="1">
      <alignment horizontal="center" vertical="center"/>
    </xf>
    <xf numFmtId="164" fontId="29" fillId="0" borderId="0" xfId="1" applyFont="1" applyBorder="1" applyAlignment="1">
      <alignment horizontal="center" vertical="center"/>
    </xf>
    <xf numFmtId="0" fontId="29" fillId="7" borderId="0" xfId="0" applyFont="1" applyFill="1"/>
    <xf numFmtId="0" fontId="37" fillId="4" borderId="100" xfId="0" applyFont="1" applyFill="1" applyBorder="1" applyAlignment="1" applyProtection="1">
      <alignment horizontal="center" vertical="center" wrapText="1"/>
      <protection hidden="1"/>
    </xf>
    <xf numFmtId="0" fontId="37" fillId="4" borderId="84" xfId="0" applyFont="1" applyFill="1" applyBorder="1" applyAlignment="1" applyProtection="1">
      <alignment horizontal="center" vertical="center" wrapText="1"/>
      <protection hidden="1"/>
    </xf>
    <xf numFmtId="0" fontId="19" fillId="6" borderId="9" xfId="0" applyFont="1" applyFill="1" applyBorder="1" applyAlignment="1">
      <alignment wrapText="1"/>
    </xf>
    <xf numFmtId="0" fontId="19" fillId="6" borderId="15" xfId="0" applyFont="1" applyFill="1" applyBorder="1" applyAlignment="1">
      <alignment wrapText="1"/>
    </xf>
    <xf numFmtId="0" fontId="19" fillId="6" borderId="32" xfId="0" applyFont="1" applyFill="1" applyBorder="1" applyAlignment="1">
      <alignment wrapText="1"/>
    </xf>
    <xf numFmtId="0" fontId="33" fillId="11" borderId="68" xfId="0" applyFont="1" applyFill="1" applyBorder="1"/>
    <xf numFmtId="0" fontId="42" fillId="11" borderId="0" xfId="0" applyFont="1" applyFill="1"/>
    <xf numFmtId="0" fontId="43" fillId="0" borderId="5" xfId="0" applyFont="1" applyBorder="1"/>
    <xf numFmtId="0" fontId="43" fillId="6" borderId="4" xfId="0" applyFont="1" applyFill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5" fillId="0" borderId="9" xfId="0" applyFont="1" applyBorder="1"/>
    <xf numFmtId="16" fontId="46" fillId="0" borderId="13" xfId="0" applyNumberFormat="1" applyFont="1" applyBorder="1" applyAlignment="1">
      <alignment horizontal="center"/>
    </xf>
    <xf numFmtId="16" fontId="46" fillId="0" borderId="14" xfId="0" applyNumberFormat="1" applyFont="1" applyBorder="1" applyAlignment="1">
      <alignment horizontal="center"/>
    </xf>
    <xf numFmtId="0" fontId="45" fillId="0" borderId="15" xfId="0" applyFont="1" applyBorder="1"/>
    <xf numFmtId="16" fontId="46" fillId="0" borderId="11" xfId="0" applyNumberFormat="1" applyFont="1" applyBorder="1" applyAlignment="1">
      <alignment horizontal="center"/>
    </xf>
    <xf numFmtId="16" fontId="46" fillId="0" borderId="16" xfId="0" applyNumberFormat="1" applyFont="1" applyBorder="1" applyAlignment="1">
      <alignment horizontal="center"/>
    </xf>
    <xf numFmtId="0" fontId="45" fillId="0" borderId="32" xfId="0" applyFont="1" applyBorder="1"/>
    <xf numFmtId="16" fontId="46" fillId="0" borderId="18" xfId="0" applyNumberFormat="1" applyFont="1" applyBorder="1" applyAlignment="1">
      <alignment horizontal="center"/>
    </xf>
    <xf numFmtId="16" fontId="46" fillId="0" borderId="19" xfId="0" applyNumberFormat="1" applyFont="1" applyBorder="1" applyAlignment="1">
      <alignment horizontal="center"/>
    </xf>
    <xf numFmtId="0" fontId="45" fillId="0" borderId="68" xfId="0" applyFont="1" applyBorder="1"/>
    <xf numFmtId="16" fontId="46" fillId="0" borderId="0" xfId="0" applyNumberFormat="1" applyFont="1"/>
    <xf numFmtId="0" fontId="46" fillId="0" borderId="0" xfId="0" applyFont="1"/>
    <xf numFmtId="0" fontId="19" fillId="6" borderId="68" xfId="0" applyFont="1" applyFill="1" applyBorder="1"/>
    <xf numFmtId="16" fontId="19" fillId="6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16" fontId="29" fillId="0" borderId="0" xfId="0" applyNumberFormat="1" applyFont="1"/>
    <xf numFmtId="0" fontId="29" fillId="0" borderId="0" xfId="0" applyFont="1" applyAlignment="1">
      <alignment vertical="center"/>
    </xf>
    <xf numFmtId="0" fontId="24" fillId="0" borderId="0" xfId="0" applyFont="1"/>
    <xf numFmtId="0" fontId="47" fillId="0" borderId="0" xfId="0" applyFont="1"/>
    <xf numFmtId="16" fontId="47" fillId="0" borderId="95" xfId="0" applyNumberFormat="1" applyFont="1" applyBorder="1"/>
    <xf numFmtId="0" fontId="48" fillId="0" borderId="105" xfId="0" applyFont="1" applyBorder="1"/>
    <xf numFmtId="16" fontId="47" fillId="0" borderId="105" xfId="0" applyNumberFormat="1" applyFont="1" applyBorder="1"/>
    <xf numFmtId="16" fontId="49" fillId="0" borderId="106" xfId="0" applyNumberFormat="1" applyFont="1" applyBorder="1"/>
    <xf numFmtId="0" fontId="32" fillId="9" borderId="71" xfId="0" applyFont="1" applyFill="1" applyBorder="1" applyAlignment="1">
      <alignment horizontal="left" vertical="center" wrapText="1"/>
    </xf>
    <xf numFmtId="16" fontId="49" fillId="9" borderId="70" xfId="0" applyNumberFormat="1" applyFont="1" applyFill="1" applyBorder="1" applyAlignment="1">
      <alignment horizontal="center" vertical="center" wrapText="1"/>
    </xf>
    <xf numFmtId="16" fontId="9" fillId="0" borderId="14" xfId="0" applyNumberFormat="1" applyFont="1" applyBorder="1" applyAlignment="1">
      <alignment horizontal="center" vertical="center"/>
    </xf>
    <xf numFmtId="0" fontId="51" fillId="0" borderId="0" xfId="0" applyFont="1"/>
    <xf numFmtId="0" fontId="28" fillId="7" borderId="15" xfId="0" applyFont="1" applyFill="1" applyBorder="1" applyAlignment="1">
      <alignment vertical="center"/>
    </xf>
    <xf numFmtId="0" fontId="9" fillId="7" borderId="32" xfId="0" applyFont="1" applyFill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0" fontId="9" fillId="7" borderId="15" xfId="0" applyFont="1" applyFill="1" applyBorder="1"/>
    <xf numFmtId="0" fontId="9" fillId="7" borderId="32" xfId="0" applyFont="1" applyFill="1" applyBorder="1"/>
    <xf numFmtId="164" fontId="12" fillId="0" borderId="10" xfId="0" applyNumberFormat="1" applyFont="1" applyBorder="1" applyAlignment="1">
      <alignment horizontal="center"/>
    </xf>
    <xf numFmtId="0" fontId="9" fillId="7" borderId="110" xfId="0" applyFont="1" applyFill="1" applyBorder="1" applyAlignment="1">
      <alignment vertical="center"/>
    </xf>
    <xf numFmtId="16" fontId="12" fillId="0" borderId="12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/>
    </xf>
    <xf numFmtId="0" fontId="19" fillId="0" borderId="15" xfId="0" applyFont="1" applyBorder="1"/>
    <xf numFmtId="0" fontId="19" fillId="7" borderId="76" xfId="0" applyFont="1" applyFill="1" applyBorder="1"/>
    <xf numFmtId="0" fontId="19" fillId="0" borderId="32" xfId="0" applyFont="1" applyBorder="1" applyAlignment="1">
      <alignment wrapText="1"/>
    </xf>
    <xf numFmtId="164" fontId="19" fillId="0" borderId="83" xfId="1" applyFont="1" applyBorder="1" applyAlignment="1">
      <alignment horizontal="center" vertical="center"/>
    </xf>
    <xf numFmtId="164" fontId="19" fillId="0" borderId="84" xfId="1" quotePrefix="1" applyFont="1" applyBorder="1" applyAlignment="1">
      <alignment horizontal="center" vertical="center"/>
    </xf>
    <xf numFmtId="164" fontId="19" fillId="0" borderId="84" xfId="1" applyFont="1" applyBorder="1" applyAlignment="1">
      <alignment horizontal="center" vertical="center"/>
    </xf>
    <xf numFmtId="164" fontId="19" fillId="0" borderId="88" xfId="1" applyFont="1" applyBorder="1" applyAlignment="1">
      <alignment horizontal="center" vertical="center"/>
    </xf>
    <xf numFmtId="164" fontId="12" fillId="0" borderId="92" xfId="1" quotePrefix="1" applyFont="1" applyBorder="1" applyAlignment="1">
      <alignment horizontal="center" vertical="center"/>
    </xf>
    <xf numFmtId="164" fontId="19" fillId="7" borderId="13" xfId="1" applyFont="1" applyFill="1" applyBorder="1" applyAlignment="1">
      <alignment horizontal="center"/>
    </xf>
    <xf numFmtId="164" fontId="19" fillId="0" borderId="12" xfId="1" quotePrefix="1" applyFont="1" applyBorder="1" applyAlignment="1">
      <alignment horizontal="center" vertical="center"/>
    </xf>
    <xf numFmtId="164" fontId="19" fillId="0" borderId="33" xfId="1" quotePrefix="1" applyFont="1" applyBorder="1" applyAlignment="1">
      <alignment horizontal="center" vertical="center"/>
    </xf>
    <xf numFmtId="0" fontId="29" fillId="0" borderId="15" xfId="0" applyFont="1" applyBorder="1"/>
    <xf numFmtId="0" fontId="19" fillId="4" borderId="9" xfId="0" applyFont="1" applyFill="1" applyBorder="1" applyAlignment="1" applyProtection="1">
      <alignment vertical="center" wrapText="1"/>
      <protection hidden="1"/>
    </xf>
    <xf numFmtId="0" fontId="19" fillId="7" borderId="15" xfId="0" applyFont="1" applyFill="1" applyBorder="1"/>
    <xf numFmtId="0" fontId="19" fillId="7" borderId="32" xfId="0" applyFont="1" applyFill="1" applyBorder="1"/>
    <xf numFmtId="164" fontId="19" fillId="0" borderId="10" xfId="1" applyFont="1" applyBorder="1" applyAlignment="1">
      <alignment horizontal="center" vertical="center"/>
    </xf>
    <xf numFmtId="164" fontId="19" fillId="0" borderId="12" xfId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16" fontId="19" fillId="0" borderId="18" xfId="0" applyNumberFormat="1" applyFont="1" applyBorder="1" applyAlignment="1">
      <alignment horizontal="center" vertical="center" wrapText="1"/>
    </xf>
    <xf numFmtId="16" fontId="19" fillId="0" borderId="19" xfId="0" applyNumberFormat="1" applyFont="1" applyBorder="1" applyAlignment="1">
      <alignment horizontal="center" vertical="center" wrapText="1"/>
    </xf>
    <xf numFmtId="16" fontId="19" fillId="0" borderId="12" xfId="0" applyNumberFormat="1" applyFont="1" applyBorder="1" applyAlignment="1">
      <alignment horizontal="center" wrapText="1"/>
    </xf>
    <xf numFmtId="16" fontId="19" fillId="0" borderId="10" xfId="0" applyNumberFormat="1" applyFont="1" applyBorder="1" applyAlignment="1">
      <alignment horizontal="center" wrapText="1"/>
    </xf>
    <xf numFmtId="16" fontId="19" fillId="0" borderId="33" xfId="0" applyNumberFormat="1" applyFont="1" applyBorder="1" applyAlignment="1">
      <alignment horizontal="center" wrapText="1"/>
    </xf>
    <xf numFmtId="0" fontId="32" fillId="9" borderId="71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wrapText="1"/>
    </xf>
    <xf numFmtId="164" fontId="19" fillId="0" borderId="0" xfId="1" quotePrefix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7" borderId="32" xfId="0" applyFont="1" applyFill="1" applyBorder="1" applyAlignment="1">
      <alignment wrapText="1"/>
    </xf>
    <xf numFmtId="164" fontId="19" fillId="0" borderId="13" xfId="1" quotePrefix="1" applyFont="1" applyBorder="1" applyAlignment="1">
      <alignment horizontal="center"/>
    </xf>
    <xf numFmtId="164" fontId="19" fillId="0" borderId="18" xfId="1" quotePrefix="1" applyFont="1" applyBorder="1" applyAlignment="1">
      <alignment horizontal="center"/>
    </xf>
    <xf numFmtId="0" fontId="19" fillId="7" borderId="9" xfId="0" applyFont="1" applyFill="1" applyBorder="1" applyAlignment="1">
      <alignment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16" fontId="9" fillId="9" borderId="36" xfId="0" applyNumberFormat="1" applyFont="1" applyFill="1" applyBorder="1" applyAlignment="1">
      <alignment horizontal="center" vertical="center"/>
    </xf>
    <xf numFmtId="16" fontId="9" fillId="9" borderId="17" xfId="0" applyNumberFormat="1" applyFont="1" applyFill="1" applyBorder="1" applyAlignment="1">
      <alignment horizontal="center" vertical="center"/>
    </xf>
    <xf numFmtId="16" fontId="9" fillId="0" borderId="16" xfId="0" applyNumberFormat="1" applyFont="1" applyBorder="1" applyAlignment="1">
      <alignment horizontal="center" vertical="center"/>
    </xf>
    <xf numFmtId="16" fontId="9" fillId="9" borderId="38" xfId="0" applyNumberFormat="1" applyFont="1" applyFill="1" applyBorder="1" applyAlignment="1">
      <alignment horizontal="center" vertical="center"/>
    </xf>
    <xf numFmtId="16" fontId="9" fillId="0" borderId="37" xfId="0" applyNumberFormat="1" applyFont="1" applyBorder="1" applyAlignment="1">
      <alignment horizontal="center" vertical="center"/>
    </xf>
    <xf numFmtId="16" fontId="9" fillId="0" borderId="19" xfId="0" applyNumberFormat="1" applyFont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2" fillId="0" borderId="0" xfId="0" applyFont="1"/>
    <xf numFmtId="0" fontId="8" fillId="9" borderId="29" xfId="0" applyFont="1" applyFill="1" applyBorder="1" applyAlignment="1">
      <alignment vertical="center" wrapText="1"/>
    </xf>
    <xf numFmtId="0" fontId="22" fillId="9" borderId="30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16" fontId="9" fillId="13" borderId="13" xfId="0" applyNumberFormat="1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vertical="center"/>
    </xf>
    <xf numFmtId="16" fontId="9" fillId="13" borderId="11" xfId="0" applyNumberFormat="1" applyFont="1" applyFill="1" applyBorder="1" applyAlignment="1">
      <alignment horizontal="center" vertical="center"/>
    </xf>
    <xf numFmtId="0" fontId="9" fillId="13" borderId="43" xfId="0" applyFont="1" applyFill="1" applyBorder="1" applyAlignment="1">
      <alignment vertical="center"/>
    </xf>
    <xf numFmtId="16" fontId="9" fillId="13" borderId="18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16" fontId="12" fillId="0" borderId="13" xfId="0" applyNumberFormat="1" applyFont="1" applyBorder="1" applyAlignment="1">
      <alignment horizontal="center" vertical="center"/>
    </xf>
    <xf numFmtId="16" fontId="12" fillId="0" borderId="14" xfId="0" applyNumberFormat="1" applyFont="1" applyBorder="1" applyAlignment="1">
      <alignment horizontal="center" vertical="center"/>
    </xf>
    <xf numFmtId="0" fontId="9" fillId="9" borderId="0" xfId="0" applyFont="1" applyFill="1" applyAlignment="1">
      <alignment horizontal="left" vertical="center"/>
    </xf>
    <xf numFmtId="0" fontId="18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" fontId="18" fillId="9" borderId="12" xfId="0" applyNumberFormat="1" applyFont="1" applyFill="1" applyBorder="1" applyAlignment="1">
      <alignment horizontal="center" vertical="center"/>
    </xf>
    <xf numFmtId="16" fontId="18" fillId="9" borderId="10" xfId="0" applyNumberFormat="1" applyFont="1" applyFill="1" applyBorder="1" applyAlignment="1">
      <alignment horizontal="center" vertical="center"/>
    </xf>
    <xf numFmtId="0" fontId="29" fillId="0" borderId="9" xfId="0" applyFont="1" applyBorder="1"/>
    <xf numFmtId="0" fontId="29" fillId="0" borderId="32" xfId="0" applyFont="1" applyBorder="1"/>
    <xf numFmtId="16" fontId="18" fillId="9" borderId="33" xfId="0" applyNumberFormat="1" applyFont="1" applyFill="1" applyBorder="1" applyAlignment="1">
      <alignment horizontal="center" vertical="center"/>
    </xf>
    <xf numFmtId="164" fontId="19" fillId="7" borderId="0" xfId="1" quotePrefix="1" applyFont="1" applyFill="1" applyBorder="1" applyAlignment="1">
      <alignment horizontal="center" vertical="center"/>
    </xf>
    <xf numFmtId="165" fontId="11" fillId="3" borderId="95" xfId="2" applyFont="1" applyBorder="1">
      <alignment vertical="center"/>
    </xf>
    <xf numFmtId="0" fontId="19" fillId="0" borderId="90" xfId="0" applyFont="1" applyBorder="1"/>
    <xf numFmtId="164" fontId="19" fillId="0" borderId="43" xfId="1" applyFont="1" applyBorder="1" applyAlignment="1">
      <alignment horizontal="center" vertical="center"/>
    </xf>
    <xf numFmtId="0" fontId="19" fillId="7" borderId="29" xfId="0" applyFont="1" applyFill="1" applyBorder="1"/>
    <xf numFmtId="0" fontId="19" fillId="7" borderId="114" xfId="0" applyFont="1" applyFill="1" applyBorder="1"/>
    <xf numFmtId="0" fontId="8" fillId="4" borderId="117" xfId="0" applyFont="1" applyFill="1" applyBorder="1" applyAlignment="1" applyProtection="1">
      <alignment horizontal="left" vertical="center" wrapText="1"/>
      <protection hidden="1"/>
    </xf>
    <xf numFmtId="0" fontId="8" fillId="4" borderId="118" xfId="0" applyFont="1" applyFill="1" applyBorder="1" applyAlignment="1" applyProtection="1">
      <alignment horizontal="center" vertical="center" wrapText="1"/>
      <protection hidden="1"/>
    </xf>
    <xf numFmtId="0" fontId="19" fillId="0" borderId="68" xfId="0" applyFont="1" applyBorder="1" applyAlignment="1">
      <alignment wrapText="1"/>
    </xf>
    <xf numFmtId="164" fontId="12" fillId="0" borderId="31" xfId="1" applyFont="1" applyBorder="1" applyAlignment="1">
      <alignment horizontal="center" vertical="center"/>
    </xf>
    <xf numFmtId="16" fontId="46" fillId="0" borderId="0" xfId="0" applyNumberFormat="1" applyFont="1" applyAlignment="1">
      <alignment horizontal="center"/>
    </xf>
    <xf numFmtId="16" fontId="46" fillId="0" borderId="116" xfId="0" applyNumberFormat="1" applyFont="1" applyBorder="1" applyAlignment="1">
      <alignment horizontal="center"/>
    </xf>
    <xf numFmtId="16" fontId="46" fillId="0" borderId="113" xfId="0" applyNumberFormat="1" applyFont="1" applyBorder="1" applyAlignment="1">
      <alignment horizontal="center"/>
    </xf>
    <xf numFmtId="16" fontId="46" fillId="0" borderId="112" xfId="0" applyNumberFormat="1" applyFont="1" applyBorder="1" applyAlignment="1">
      <alignment horizontal="center"/>
    </xf>
    <xf numFmtId="16" fontId="46" fillId="0" borderId="115" xfId="0" applyNumberFormat="1" applyFont="1" applyBorder="1" applyAlignment="1">
      <alignment horizontal="center"/>
    </xf>
    <xf numFmtId="164" fontId="9" fillId="5" borderId="17" xfId="1" applyFont="1" applyFill="1" applyBorder="1" applyAlignment="1">
      <alignment horizontal="center" vertical="center"/>
    </xf>
    <xf numFmtId="164" fontId="9" fillId="5" borderId="11" xfId="1" applyFont="1" applyFill="1" applyBorder="1" applyAlignment="1">
      <alignment horizontal="center" vertical="center"/>
    </xf>
    <xf numFmtId="164" fontId="9" fillId="5" borderId="11" xfId="1" quotePrefix="1" applyFont="1" applyFill="1" applyBorder="1" applyAlignment="1">
      <alignment horizontal="center" vertical="center"/>
    </xf>
    <xf numFmtId="164" fontId="9" fillId="5" borderId="16" xfId="1" quotePrefix="1" applyFont="1" applyFill="1" applyBorder="1" applyAlignment="1">
      <alignment horizontal="center" vertical="center"/>
    </xf>
    <xf numFmtId="0" fontId="56" fillId="0" borderId="0" xfId="0" applyFont="1"/>
    <xf numFmtId="0" fontId="29" fillId="0" borderId="9" xfId="0" applyFont="1" applyBorder="1" applyAlignment="1">
      <alignment wrapText="1"/>
    </xf>
    <xf numFmtId="164" fontId="8" fillId="6" borderId="5" xfId="0" applyNumberFormat="1" applyFont="1" applyFill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6" borderId="4" xfId="0" applyNumberFormat="1" applyFont="1" applyFill="1" applyBorder="1" applyAlignment="1">
      <alignment horizontal="center" vertical="center" wrapText="1"/>
    </xf>
    <xf numFmtId="164" fontId="8" fillId="6" borderId="26" xfId="0" applyNumberFormat="1" applyFont="1" applyFill="1" applyBorder="1" applyAlignment="1">
      <alignment horizontal="center" vertical="center" wrapText="1"/>
    </xf>
    <xf numFmtId="164" fontId="9" fillId="0" borderId="42" xfId="0" applyNumberFormat="1" applyFont="1" applyBorder="1" applyAlignment="1">
      <alignment vertical="center"/>
    </xf>
    <xf numFmtId="164" fontId="9" fillId="7" borderId="13" xfId="1" applyFont="1" applyFill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vertical="center"/>
    </xf>
    <xf numFmtId="164" fontId="9" fillId="0" borderId="11" xfId="1" applyFont="1" applyBorder="1" applyAlignment="1">
      <alignment horizontal="center" vertical="center"/>
    </xf>
    <xf numFmtId="164" fontId="9" fillId="7" borderId="17" xfId="1" quotePrefix="1" applyFont="1" applyFill="1" applyBorder="1" applyAlignment="1">
      <alignment horizontal="left" vertical="center"/>
    </xf>
    <xf numFmtId="164" fontId="9" fillId="5" borderId="11" xfId="0" applyNumberFormat="1" applyFont="1" applyFill="1" applyBorder="1" applyAlignment="1">
      <alignment horizontal="center" vertical="center"/>
    </xf>
    <xf numFmtId="164" fontId="9" fillId="5" borderId="16" xfId="1" applyFont="1" applyFill="1" applyBorder="1" applyAlignment="1">
      <alignment horizontal="center" vertical="center"/>
    </xf>
    <xf numFmtId="0" fontId="29" fillId="7" borderId="116" xfId="0" applyFont="1" applyFill="1" applyBorder="1"/>
    <xf numFmtId="0" fontId="37" fillId="6" borderId="70" xfId="0" applyFont="1" applyFill="1" applyBorder="1" applyAlignment="1">
      <alignment vertical="center" wrapText="1"/>
    </xf>
    <xf numFmtId="0" fontId="37" fillId="4" borderId="70" xfId="0" applyFont="1" applyFill="1" applyBorder="1" applyAlignment="1" applyProtection="1">
      <alignment horizontal="center" vertical="center" wrapText="1"/>
      <protection hidden="1"/>
    </xf>
    <xf numFmtId="0" fontId="37" fillId="6" borderId="70" xfId="0" applyFont="1" applyFill="1" applyBorder="1" applyAlignment="1">
      <alignment horizontal="center" vertical="center" wrapText="1"/>
    </xf>
    <xf numFmtId="0" fontId="19" fillId="6" borderId="70" xfId="0" applyFont="1" applyFill="1" applyBorder="1" applyAlignment="1">
      <alignment wrapText="1"/>
    </xf>
    <xf numFmtId="16" fontId="29" fillId="6" borderId="70" xfId="0" applyNumberFormat="1" applyFont="1" applyFill="1" applyBorder="1" applyAlignment="1">
      <alignment horizontal="center" wrapText="1"/>
    </xf>
    <xf numFmtId="0" fontId="19" fillId="7" borderId="70" xfId="0" applyFont="1" applyFill="1" applyBorder="1" applyAlignment="1">
      <alignment horizontal="center" wrapText="1"/>
    </xf>
    <xf numFmtId="16" fontId="19" fillId="6" borderId="70" xfId="0" applyNumberFormat="1" applyFont="1" applyFill="1" applyBorder="1" applyAlignment="1">
      <alignment horizontal="center" wrapText="1"/>
    </xf>
    <xf numFmtId="16" fontId="19" fillId="7" borderId="70" xfId="0" applyNumberFormat="1" applyFont="1" applyFill="1" applyBorder="1" applyAlignment="1">
      <alignment horizontal="center"/>
    </xf>
    <xf numFmtId="16" fontId="12" fillId="7" borderId="7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164" fontId="9" fillId="5" borderId="36" xfId="0" applyNumberFormat="1" applyFont="1" applyFill="1" applyBorder="1" applyAlignment="1">
      <alignment vertical="center"/>
    </xf>
    <xf numFmtId="164" fontId="9" fillId="5" borderId="67" xfId="0" applyNumberFormat="1" applyFont="1" applyFill="1" applyBorder="1" applyAlignment="1">
      <alignment horizontal="center" vertical="center"/>
    </xf>
    <xf numFmtId="164" fontId="9" fillId="5" borderId="34" xfId="0" applyNumberFormat="1" applyFont="1" applyFill="1" applyBorder="1" applyAlignment="1">
      <alignment horizontal="center" vertical="center"/>
    </xf>
    <xf numFmtId="164" fontId="9" fillId="5" borderId="34" xfId="1" quotePrefix="1" applyFont="1" applyFill="1" applyBorder="1" applyAlignment="1">
      <alignment horizontal="center" vertical="center"/>
    </xf>
    <xf numFmtId="164" fontId="9" fillId="5" borderId="35" xfId="0" applyNumberFormat="1" applyFont="1" applyFill="1" applyBorder="1" applyAlignment="1">
      <alignment horizontal="center" vertical="center"/>
    </xf>
    <xf numFmtId="0" fontId="58" fillId="0" borderId="70" xfId="0" applyFont="1" applyBorder="1"/>
    <xf numFmtId="0" fontId="49" fillId="0" borderId="70" xfId="0" applyFont="1" applyBorder="1" applyAlignment="1">
      <alignment horizontal="center"/>
    </xf>
    <xf numFmtId="0" fontId="29" fillId="9" borderId="124" xfId="0" applyFont="1" applyFill="1" applyBorder="1" applyAlignment="1">
      <alignment horizontal="left" vertical="center" wrapText="1"/>
    </xf>
    <xf numFmtId="16" fontId="49" fillId="9" borderId="92" xfId="0" applyNumberFormat="1" applyFont="1" applyFill="1" applyBorder="1" applyAlignment="1">
      <alignment horizontal="center" vertical="center" wrapText="1"/>
    </xf>
    <xf numFmtId="0" fontId="49" fillId="0" borderId="125" xfId="0" applyFont="1" applyBorder="1" applyAlignment="1">
      <alignment horizontal="center"/>
    </xf>
    <xf numFmtId="16" fontId="49" fillId="9" borderId="126" xfId="0" applyNumberFormat="1" applyFont="1" applyFill="1" applyBorder="1" applyAlignment="1">
      <alignment horizontal="center" vertical="center" wrapText="1"/>
    </xf>
    <xf numFmtId="164" fontId="9" fillId="7" borderId="11" xfId="1" quotePrefix="1" applyFont="1" applyFill="1" applyBorder="1" applyAlignment="1">
      <alignment horizontal="center" vertical="center"/>
    </xf>
    <xf numFmtId="0" fontId="61" fillId="6" borderId="103" xfId="0" applyFont="1" applyFill="1" applyBorder="1"/>
    <xf numFmtId="0" fontId="54" fillId="0" borderId="66" xfId="0" applyFont="1" applyBorder="1"/>
    <xf numFmtId="0" fontId="32" fillId="9" borderId="29" xfId="0" applyFont="1" applyFill="1" applyBorder="1" applyAlignment="1">
      <alignment wrapText="1"/>
    </xf>
    <xf numFmtId="0" fontId="49" fillId="0" borderId="9" xfId="0" applyFont="1" applyBorder="1"/>
    <xf numFmtId="0" fontId="49" fillId="0" borderId="110" xfId="0" applyFont="1" applyBorder="1"/>
    <xf numFmtId="0" fontId="54" fillId="0" borderId="110" xfId="0" applyFont="1" applyBorder="1"/>
    <xf numFmtId="0" fontId="61" fillId="6" borderId="104" xfId="0" applyFont="1" applyFill="1" applyBorder="1" applyAlignment="1">
      <alignment horizontal="center"/>
    </xf>
    <xf numFmtId="0" fontId="61" fillId="6" borderId="31" xfId="0" applyFont="1" applyFill="1" applyBorder="1" applyAlignment="1">
      <alignment horizontal="center"/>
    </xf>
    <xf numFmtId="16" fontId="54" fillId="6" borderId="81" xfId="0" applyNumberFormat="1" applyFont="1" applyFill="1" applyBorder="1" applyAlignment="1">
      <alignment horizontal="center"/>
    </xf>
    <xf numFmtId="0" fontId="55" fillId="0" borderId="81" xfId="0" applyFont="1" applyBorder="1" applyAlignment="1">
      <alignment horizontal="center"/>
    </xf>
    <xf numFmtId="16" fontId="54" fillId="0" borderId="81" xfId="0" applyNumberFormat="1" applyFont="1" applyBorder="1" applyAlignment="1">
      <alignment horizontal="center"/>
    </xf>
    <xf numFmtId="0" fontId="32" fillId="9" borderId="95" xfId="0" applyFont="1" applyFill="1" applyBorder="1" applyAlignment="1">
      <alignment horizontal="center" wrapText="1"/>
    </xf>
    <xf numFmtId="0" fontId="32" fillId="0" borderId="31" xfId="0" applyFont="1" applyBorder="1" applyAlignment="1">
      <alignment horizontal="center"/>
    </xf>
    <xf numFmtId="16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16" fontId="49" fillId="0" borderId="129" xfId="0" applyNumberFormat="1" applyFont="1" applyBorder="1" applyAlignment="1">
      <alignment horizontal="center"/>
    </xf>
    <xf numFmtId="16" fontId="49" fillId="0" borderId="130" xfId="0" applyNumberFormat="1" applyFont="1" applyBorder="1" applyAlignment="1">
      <alignment horizontal="center"/>
    </xf>
    <xf numFmtId="0" fontId="49" fillId="0" borderId="130" xfId="0" applyFont="1" applyBorder="1" applyAlignment="1">
      <alignment horizontal="center"/>
    </xf>
    <xf numFmtId="16" fontId="49" fillId="0" borderId="131" xfId="0" applyNumberFormat="1" applyFont="1" applyBorder="1" applyAlignment="1">
      <alignment horizontal="center"/>
    </xf>
    <xf numFmtId="16" fontId="54" fillId="0" borderId="130" xfId="0" applyNumberFormat="1" applyFont="1" applyBorder="1" applyAlignment="1">
      <alignment horizontal="center"/>
    </xf>
    <xf numFmtId="0" fontId="55" fillId="0" borderId="130" xfId="0" applyFont="1" applyBorder="1" applyAlignment="1">
      <alignment horizontal="center"/>
    </xf>
    <xf numFmtId="16" fontId="54" fillId="0" borderId="131" xfId="0" applyNumberFormat="1" applyFont="1" applyBorder="1" applyAlignment="1">
      <alignment horizontal="center"/>
    </xf>
    <xf numFmtId="16" fontId="57" fillId="0" borderId="12" xfId="0" applyNumberFormat="1" applyFont="1" applyBorder="1" applyAlignment="1">
      <alignment horizontal="center"/>
    </xf>
    <xf numFmtId="16" fontId="57" fillId="0" borderId="10" xfId="0" applyNumberFormat="1" applyFont="1" applyBorder="1" applyAlignment="1">
      <alignment horizontal="center"/>
    </xf>
    <xf numFmtId="16" fontId="57" fillId="0" borderId="33" xfId="0" applyNumberFormat="1" applyFont="1" applyBorder="1" applyAlignment="1">
      <alignment horizontal="center"/>
    </xf>
    <xf numFmtId="16" fontId="57" fillId="0" borderId="119" xfId="0" applyNumberFormat="1" applyFont="1" applyBorder="1" applyAlignment="1">
      <alignment horizontal="center"/>
    </xf>
    <xf numFmtId="16" fontId="57" fillId="0" borderId="120" xfId="0" applyNumberFormat="1" applyFont="1" applyBorder="1" applyAlignment="1">
      <alignment horizontal="center"/>
    </xf>
    <xf numFmtId="16" fontId="57" fillId="0" borderId="121" xfId="0" applyNumberFormat="1" applyFont="1" applyBorder="1" applyAlignment="1">
      <alignment horizontal="center"/>
    </xf>
    <xf numFmtId="16" fontId="57" fillId="6" borderId="81" xfId="0" applyNumberFormat="1" applyFont="1" applyFill="1" applyBorder="1" applyAlignment="1">
      <alignment horizontal="center"/>
    </xf>
    <xf numFmtId="0" fontId="9" fillId="13" borderId="42" xfId="0" applyFont="1" applyFill="1" applyBorder="1" applyAlignment="1">
      <alignment vertical="center"/>
    </xf>
    <xf numFmtId="0" fontId="19" fillId="0" borderId="82" xfId="0" applyFont="1" applyBorder="1"/>
    <xf numFmtId="0" fontId="54" fillId="0" borderId="132" xfId="0" applyFont="1" applyBorder="1"/>
    <xf numFmtId="16" fontId="54" fillId="6" borderId="133" xfId="0" applyNumberFormat="1" applyFont="1" applyFill="1" applyBorder="1" applyAlignment="1">
      <alignment horizontal="center"/>
    </xf>
    <xf numFmtId="0" fontId="55" fillId="0" borderId="133" xfId="0" applyFont="1" applyBorder="1" applyAlignment="1">
      <alignment horizontal="center"/>
    </xf>
    <xf numFmtId="16" fontId="54" fillId="0" borderId="133" xfId="0" applyNumberFormat="1" applyFont="1" applyBorder="1" applyAlignment="1">
      <alignment horizontal="center"/>
    </xf>
    <xf numFmtId="0" fontId="57" fillId="0" borderId="66" xfId="0" applyFont="1" applyBorder="1"/>
    <xf numFmtId="0" fontId="64" fillId="0" borderId="81" xfId="0" applyFont="1" applyBorder="1" applyAlignment="1">
      <alignment horizontal="center"/>
    </xf>
    <xf numFmtId="16" fontId="57" fillId="0" borderId="81" xfId="0" applyNumberFormat="1" applyFont="1" applyBorder="1" applyAlignment="1">
      <alignment horizontal="center"/>
    </xf>
    <xf numFmtId="0" fontId="25" fillId="14" borderId="11" xfId="0" applyNumberFormat="1" applyFont="1" applyFill="1" applyBorder="1" applyAlignment="1"/>
    <xf numFmtId="0" fontId="25" fillId="14" borderId="11" xfId="0" applyNumberFormat="1" applyFont="1" applyFill="1" applyBorder="1" applyAlignment="1">
      <alignment horizontal="center"/>
    </xf>
    <xf numFmtId="166" fontId="25" fillId="14" borderId="11" xfId="0" applyNumberFormat="1" applyFont="1" applyFill="1" applyBorder="1" applyAlignment="1">
      <alignment horizontal="center"/>
    </xf>
    <xf numFmtId="166" fontId="25" fillId="14" borderId="11" xfId="0" applyNumberFormat="1" applyFont="1" applyFill="1" applyBorder="1" applyAlignment="1">
      <alignment horizontal="center" vertical="center"/>
    </xf>
    <xf numFmtId="49" fontId="66" fillId="0" borderId="135" xfId="0" applyNumberFormat="1" applyFont="1" applyFill="1" applyBorder="1" applyAlignment="1">
      <alignment horizontal="center" vertical="center" wrapText="1"/>
    </xf>
    <xf numFmtId="166" fontId="67" fillId="0" borderId="136" xfId="0" applyNumberFormat="1" applyFont="1" applyFill="1" applyBorder="1" applyAlignment="1">
      <alignment horizontal="center" vertical="center"/>
    </xf>
    <xf numFmtId="49" fontId="69" fillId="0" borderId="136" xfId="0" applyNumberFormat="1" applyFont="1" applyFill="1" applyBorder="1" applyAlignment="1">
      <alignment horizontal="center" vertical="center" wrapText="1"/>
    </xf>
    <xf numFmtId="0" fontId="70" fillId="0" borderId="0" xfId="0" applyFont="1"/>
    <xf numFmtId="166" fontId="71" fillId="0" borderId="125" xfId="0" applyNumberFormat="1" applyFont="1" applyFill="1" applyBorder="1" applyAlignment="1">
      <alignment horizontal="center" vertical="center"/>
    </xf>
    <xf numFmtId="49" fontId="72" fillId="0" borderId="135" xfId="0" applyNumberFormat="1" applyFont="1" applyFill="1" applyBorder="1" applyAlignment="1">
      <alignment horizontal="center" vertical="center" wrapText="1"/>
    </xf>
    <xf numFmtId="49" fontId="73" fillId="0" borderId="136" xfId="0" applyNumberFormat="1" applyFont="1" applyFill="1" applyBorder="1" applyAlignment="1">
      <alignment horizontal="center" vertical="center" wrapText="1"/>
    </xf>
    <xf numFmtId="49" fontId="72" fillId="0" borderId="135" xfId="0" applyNumberFormat="1" applyFont="1" applyBorder="1" applyAlignment="1">
      <alignment horizontal="center" vertical="center" wrapText="1"/>
    </xf>
    <xf numFmtId="166" fontId="67" fillId="0" borderId="125" xfId="0" applyNumberFormat="1" applyFont="1" applyFill="1" applyBorder="1" applyAlignment="1">
      <alignment horizontal="center" vertical="center"/>
    </xf>
    <xf numFmtId="49" fontId="73" fillId="0" borderId="125" xfId="0" applyNumberFormat="1" applyFont="1" applyFill="1" applyBorder="1" applyAlignment="1">
      <alignment horizontal="center" vertical="center" wrapText="1"/>
    </xf>
    <xf numFmtId="0" fontId="74" fillId="14" borderId="0" xfId="0" applyNumberFormat="1" applyFont="1" applyFill="1" applyAlignment="1"/>
    <xf numFmtId="0" fontId="75" fillId="0" borderId="0" xfId="0" applyFont="1"/>
    <xf numFmtId="164" fontId="76" fillId="0" borderId="0" xfId="0" applyNumberFormat="1" applyFont="1"/>
    <xf numFmtId="0" fontId="77" fillId="0" borderId="0" xfId="0" applyFont="1"/>
    <xf numFmtId="0" fontId="78" fillId="0" borderId="0" xfId="0" applyFont="1"/>
    <xf numFmtId="164" fontId="78" fillId="0" borderId="0" xfId="0" applyNumberFormat="1" applyFont="1" applyFill="1" applyAlignment="1"/>
    <xf numFmtId="164" fontId="77" fillId="0" borderId="0" xfId="0" applyNumberFormat="1" applyFont="1" applyFill="1" applyAlignment="1"/>
    <xf numFmtId="166" fontId="25" fillId="14" borderId="134" xfId="0" applyNumberFormat="1" applyFont="1" applyFill="1" applyBorder="1" applyAlignment="1">
      <alignment horizontal="center"/>
    </xf>
    <xf numFmtId="166" fontId="25" fillId="14" borderId="10" xfId="0" applyNumberFormat="1" applyFont="1" applyFill="1" applyBorder="1" applyAlignment="1">
      <alignment horizontal="center"/>
    </xf>
    <xf numFmtId="0" fontId="65" fillId="0" borderId="11" xfId="0" applyNumberFormat="1" applyFont="1" applyFill="1" applyBorder="1" applyAlignment="1">
      <alignment horizontal="center" vertical="center" wrapText="1"/>
    </xf>
    <xf numFmtId="0" fontId="65" fillId="0" borderId="136" xfId="0" applyNumberFormat="1" applyFont="1" applyFill="1" applyBorder="1" applyAlignment="1">
      <alignment horizontal="center" vertical="center"/>
    </xf>
    <xf numFmtId="0" fontId="68" fillId="0" borderId="137" xfId="0" applyFont="1" applyBorder="1" applyAlignment="1">
      <alignment horizontal="center" vertical="center" wrapText="1"/>
    </xf>
    <xf numFmtId="0" fontId="68" fillId="0" borderId="138" xfId="0" applyFont="1" applyBorder="1" applyAlignment="1">
      <alignment horizontal="center" vertical="center" wrapText="1"/>
    </xf>
    <xf numFmtId="0" fontId="68" fillId="0" borderId="130" xfId="0" applyFont="1" applyBorder="1" applyAlignment="1">
      <alignment horizontal="center" vertical="center" wrapText="1"/>
    </xf>
    <xf numFmtId="0" fontId="68" fillId="0" borderId="139" xfId="0" applyFont="1" applyBorder="1" applyAlignment="1">
      <alignment horizontal="center" vertical="center" wrapText="1"/>
    </xf>
    <xf numFmtId="0" fontId="68" fillId="0" borderId="140" xfId="0" applyFont="1" applyBorder="1" applyAlignment="1">
      <alignment horizontal="center" vertical="center" wrapText="1"/>
    </xf>
    <xf numFmtId="0" fontId="68" fillId="0" borderId="125" xfId="0" applyFont="1" applyBorder="1" applyAlignment="1">
      <alignment horizontal="center" vertical="center" wrapText="1"/>
    </xf>
    <xf numFmtId="0" fontId="13" fillId="3" borderId="27" xfId="0" applyFont="1" applyFill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3" fillId="8" borderId="109" xfId="0" applyFont="1" applyFill="1" applyBorder="1" applyAlignment="1">
      <alignment horizontal="left" vertical="center"/>
    </xf>
    <xf numFmtId="0" fontId="13" fillId="8" borderId="111" xfId="0" applyFont="1" applyFill="1" applyBorder="1" applyAlignment="1">
      <alignment horizontal="left" vertical="center"/>
    </xf>
    <xf numFmtId="0" fontId="13" fillId="8" borderId="47" xfId="0" applyFont="1" applyFill="1" applyBorder="1" applyAlignment="1">
      <alignment vertical="center"/>
    </xf>
    <xf numFmtId="0" fontId="13" fillId="8" borderId="48" xfId="0" applyFont="1" applyFill="1" applyBorder="1" applyAlignment="1">
      <alignment vertical="center"/>
    </xf>
    <xf numFmtId="164" fontId="13" fillId="3" borderId="23" xfId="0" applyNumberFormat="1" applyFont="1" applyFill="1" applyBorder="1" applyAlignment="1">
      <alignment vertical="center"/>
    </xf>
    <xf numFmtId="164" fontId="13" fillId="3" borderId="24" xfId="0" applyNumberFormat="1" applyFont="1" applyFill="1" applyBorder="1" applyAlignment="1">
      <alignment vertical="center"/>
    </xf>
    <xf numFmtId="0" fontId="13" fillId="8" borderId="27" xfId="0" applyFont="1" applyFill="1" applyBorder="1" applyAlignment="1">
      <alignment horizontal="left" vertical="center"/>
    </xf>
    <xf numFmtId="0" fontId="13" fillId="8" borderId="28" xfId="0" applyFont="1" applyFill="1" applyBorder="1" applyAlignment="1">
      <alignment horizontal="left" vertical="center"/>
    </xf>
    <xf numFmtId="165" fontId="11" fillId="3" borderId="2" xfId="2" applyFont="1" applyBorder="1" applyAlignment="1">
      <alignment horizontal="left" vertical="center"/>
    </xf>
    <xf numFmtId="165" fontId="11" fillId="3" borderId="3" xfId="2" applyFont="1" applyBorder="1" applyAlignment="1">
      <alignment horizontal="left" vertical="center"/>
    </xf>
    <xf numFmtId="165" fontId="11" fillId="3" borderId="4" xfId="2" applyFont="1" applyBorder="1" applyAlignment="1">
      <alignment horizontal="left" vertical="center"/>
    </xf>
    <xf numFmtId="0" fontId="1" fillId="1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13" fillId="3" borderId="0" xfId="0" applyFont="1" applyFill="1" applyAlignment="1">
      <alignment vertical="center" wrapText="1"/>
    </xf>
    <xf numFmtId="165" fontId="6" fillId="3" borderId="23" xfId="2" applyFont="1" applyBorder="1" applyAlignment="1">
      <alignment vertical="center"/>
    </xf>
    <xf numFmtId="0" fontId="33" fillId="3" borderId="2" xfId="0" applyFont="1" applyFill="1" applyBorder="1" applyAlignment="1">
      <alignment horizontal="left"/>
    </xf>
    <xf numFmtId="0" fontId="33" fillId="3" borderId="3" xfId="0" applyFont="1" applyFill="1" applyBorder="1" applyAlignment="1">
      <alignment horizontal="left"/>
    </xf>
    <xf numFmtId="0" fontId="33" fillId="3" borderId="68" xfId="0" applyFont="1" applyFill="1" applyBorder="1" applyAlignment="1">
      <alignment horizontal="left"/>
    </xf>
    <xf numFmtId="0" fontId="33" fillId="3" borderId="0" xfId="0" applyFont="1" applyFill="1" applyAlignment="1">
      <alignment horizontal="left"/>
    </xf>
    <xf numFmtId="165" fontId="34" fillId="3" borderId="2" xfId="2" applyFont="1" applyBorder="1" applyAlignment="1">
      <alignment horizontal="left" vertical="center"/>
    </xf>
    <xf numFmtId="165" fontId="34" fillId="3" borderId="3" xfId="2" applyFont="1" applyBorder="1" applyAlignment="1">
      <alignment horizontal="left" vertical="center"/>
    </xf>
    <xf numFmtId="0" fontId="50" fillId="3" borderId="107" xfId="0" applyFont="1" applyFill="1" applyBorder="1" applyAlignment="1">
      <alignment horizontal="left" wrapText="1"/>
    </xf>
    <xf numFmtId="0" fontId="50" fillId="3" borderId="108" xfId="0" applyFont="1" applyFill="1" applyBorder="1" applyAlignment="1">
      <alignment horizontal="left" wrapText="1"/>
    </xf>
    <xf numFmtId="0" fontId="50" fillId="3" borderId="69" xfId="0" applyFont="1" applyFill="1" applyBorder="1" applyAlignment="1">
      <alignment horizontal="left" wrapText="1"/>
    </xf>
    <xf numFmtId="0" fontId="38" fillId="3" borderId="2" xfId="0" applyFont="1" applyFill="1" applyBorder="1" applyAlignment="1"/>
    <xf numFmtId="0" fontId="38" fillId="3" borderId="3" xfId="0" applyFont="1" applyFill="1" applyBorder="1" applyAlignment="1"/>
    <xf numFmtId="165" fontId="11" fillId="3" borderId="23" xfId="2" applyFont="1" applyBorder="1" applyAlignment="1">
      <alignment horizontal="left" vertical="center"/>
    </xf>
    <xf numFmtId="165" fontId="11" fillId="3" borderId="24" xfId="2" applyFont="1" applyBorder="1" applyAlignment="1">
      <alignment horizontal="left" vertical="center"/>
    </xf>
    <xf numFmtId="0" fontId="33" fillId="3" borderId="122" xfId="0" applyFont="1" applyFill="1" applyBorder="1" applyAlignment="1">
      <alignment horizontal="left" vertical="center"/>
    </xf>
    <xf numFmtId="0" fontId="33" fillId="3" borderId="123" xfId="0" applyFont="1" applyFill="1" applyBorder="1" applyAlignment="1">
      <alignment horizontal="left" vertical="center"/>
    </xf>
    <xf numFmtId="0" fontId="60" fillId="3" borderId="101" xfId="0" applyFont="1" applyFill="1" applyBorder="1" applyAlignment="1"/>
    <xf numFmtId="0" fontId="60" fillId="3" borderId="102" xfId="0" applyFont="1" applyFill="1" applyBorder="1" applyAlignment="1"/>
    <xf numFmtId="0" fontId="63" fillId="12" borderId="127" xfId="0" applyFont="1" applyFill="1" applyBorder="1" applyAlignment="1"/>
    <xf numFmtId="0" fontId="63" fillId="12" borderId="128" xfId="0" applyFont="1" applyFill="1" applyBorder="1" applyAlignment="1"/>
  </cellXfs>
  <cellStyles count="4">
    <cellStyle name="LineTableCell" xfId="1"/>
    <cellStyle name="Normal" xfId="0" builtinId="0"/>
    <cellStyle name="Normal 6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835026</xdr:colOff>
      <xdr:row>2</xdr:row>
      <xdr:rowOff>152399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FDD010C-EF11-4E58-B2EB-18AF2F259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0"/>
          <a:ext cx="822326" cy="533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768349</xdr:colOff>
      <xdr:row>3</xdr:row>
      <xdr:rowOff>91466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BB82D8E-B411-407D-994D-8D844F255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4159249" cy="60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workbookViewId="0">
      <selection activeCell="M15" sqref="M15"/>
    </sheetView>
  </sheetViews>
  <sheetFormatPr defaultColWidth="8" defaultRowHeight="15"/>
  <cols>
    <col min="1" max="1" width="19" customWidth="1"/>
    <col min="2" max="2" width="17.85546875" customWidth="1"/>
    <col min="3" max="3" width="11.42578125" customWidth="1"/>
    <col min="4" max="4" width="11.85546875" customWidth="1"/>
    <col min="5" max="5" width="15.7109375" customWidth="1"/>
    <col min="6" max="6" width="6.42578125" customWidth="1"/>
    <col min="7" max="7" width="9.42578125" customWidth="1"/>
    <col min="8" max="8" width="23.140625" customWidth="1"/>
    <col min="239" max="239" width="17.7109375" customWidth="1"/>
    <col min="240" max="243" width="15.7109375" customWidth="1"/>
    <col min="244" max="244" width="6.42578125" customWidth="1"/>
    <col min="245" max="245" width="9.42578125" customWidth="1"/>
    <col min="246" max="246" width="15.7109375" customWidth="1"/>
    <col min="495" max="495" width="17.7109375" customWidth="1"/>
    <col min="496" max="499" width="15.7109375" customWidth="1"/>
    <col min="500" max="500" width="6.42578125" customWidth="1"/>
    <col min="501" max="501" width="9.42578125" customWidth="1"/>
    <col min="502" max="502" width="15.7109375" customWidth="1"/>
    <col min="751" max="751" width="17.7109375" customWidth="1"/>
    <col min="752" max="755" width="15.7109375" customWidth="1"/>
    <col min="756" max="756" width="6.42578125" customWidth="1"/>
    <col min="757" max="757" width="9.42578125" customWidth="1"/>
    <col min="758" max="758" width="15.7109375" customWidth="1"/>
    <col min="1007" max="1007" width="17.7109375" customWidth="1"/>
    <col min="1008" max="1011" width="15.7109375" customWidth="1"/>
    <col min="1012" max="1012" width="6.42578125" customWidth="1"/>
    <col min="1013" max="1013" width="9.42578125" customWidth="1"/>
    <col min="1014" max="1014" width="15.7109375" customWidth="1"/>
    <col min="1263" max="1263" width="17.7109375" customWidth="1"/>
    <col min="1264" max="1267" width="15.7109375" customWidth="1"/>
    <col min="1268" max="1268" width="6.42578125" customWidth="1"/>
    <col min="1269" max="1269" width="9.42578125" customWidth="1"/>
    <col min="1270" max="1270" width="15.7109375" customWidth="1"/>
    <col min="1519" max="1519" width="17.7109375" customWidth="1"/>
    <col min="1520" max="1523" width="15.7109375" customWidth="1"/>
    <col min="1524" max="1524" width="6.42578125" customWidth="1"/>
    <col min="1525" max="1525" width="9.42578125" customWidth="1"/>
    <col min="1526" max="1526" width="15.7109375" customWidth="1"/>
    <col min="1775" max="1775" width="17.7109375" customWidth="1"/>
    <col min="1776" max="1779" width="15.7109375" customWidth="1"/>
    <col min="1780" max="1780" width="6.42578125" customWidth="1"/>
    <col min="1781" max="1781" width="9.42578125" customWidth="1"/>
    <col min="1782" max="1782" width="15.7109375" customWidth="1"/>
    <col min="2031" max="2031" width="17.7109375" customWidth="1"/>
    <col min="2032" max="2035" width="15.7109375" customWidth="1"/>
    <col min="2036" max="2036" width="6.42578125" customWidth="1"/>
    <col min="2037" max="2037" width="9.42578125" customWidth="1"/>
    <col min="2038" max="2038" width="15.7109375" customWidth="1"/>
    <col min="2287" max="2287" width="17.7109375" customWidth="1"/>
    <col min="2288" max="2291" width="15.7109375" customWidth="1"/>
    <col min="2292" max="2292" width="6.42578125" customWidth="1"/>
    <col min="2293" max="2293" width="9.42578125" customWidth="1"/>
    <col min="2294" max="2294" width="15.7109375" customWidth="1"/>
    <col min="2543" max="2543" width="17.7109375" customWidth="1"/>
    <col min="2544" max="2547" width="15.7109375" customWidth="1"/>
    <col min="2548" max="2548" width="6.42578125" customWidth="1"/>
    <col min="2549" max="2549" width="9.42578125" customWidth="1"/>
    <col min="2550" max="2550" width="15.7109375" customWidth="1"/>
    <col min="2799" max="2799" width="17.7109375" customWidth="1"/>
    <col min="2800" max="2803" width="15.7109375" customWidth="1"/>
    <col min="2804" max="2804" width="6.42578125" customWidth="1"/>
    <col min="2805" max="2805" width="9.42578125" customWidth="1"/>
    <col min="2806" max="2806" width="15.7109375" customWidth="1"/>
    <col min="3055" max="3055" width="17.7109375" customWidth="1"/>
    <col min="3056" max="3059" width="15.7109375" customWidth="1"/>
    <col min="3060" max="3060" width="6.42578125" customWidth="1"/>
    <col min="3061" max="3061" width="9.42578125" customWidth="1"/>
    <col min="3062" max="3062" width="15.7109375" customWidth="1"/>
    <col min="3311" max="3311" width="17.7109375" customWidth="1"/>
    <col min="3312" max="3315" width="15.7109375" customWidth="1"/>
    <col min="3316" max="3316" width="6.42578125" customWidth="1"/>
    <col min="3317" max="3317" width="9.42578125" customWidth="1"/>
    <col min="3318" max="3318" width="15.7109375" customWidth="1"/>
    <col min="3567" max="3567" width="17.7109375" customWidth="1"/>
    <col min="3568" max="3571" width="15.7109375" customWidth="1"/>
    <col min="3572" max="3572" width="6.42578125" customWidth="1"/>
    <col min="3573" max="3573" width="9.42578125" customWidth="1"/>
    <col min="3574" max="3574" width="15.7109375" customWidth="1"/>
    <col min="3823" max="3823" width="17.7109375" customWidth="1"/>
    <col min="3824" max="3827" width="15.7109375" customWidth="1"/>
    <col min="3828" max="3828" width="6.42578125" customWidth="1"/>
    <col min="3829" max="3829" width="9.42578125" customWidth="1"/>
    <col min="3830" max="3830" width="15.7109375" customWidth="1"/>
    <col min="4079" max="4079" width="17.7109375" customWidth="1"/>
    <col min="4080" max="4083" width="15.7109375" customWidth="1"/>
    <col min="4084" max="4084" width="6.42578125" customWidth="1"/>
    <col min="4085" max="4085" width="9.42578125" customWidth="1"/>
    <col min="4086" max="4086" width="15.7109375" customWidth="1"/>
    <col min="4335" max="4335" width="17.7109375" customWidth="1"/>
    <col min="4336" max="4339" width="15.7109375" customWidth="1"/>
    <col min="4340" max="4340" width="6.42578125" customWidth="1"/>
    <col min="4341" max="4341" width="9.42578125" customWidth="1"/>
    <col min="4342" max="4342" width="15.7109375" customWidth="1"/>
    <col min="4591" max="4591" width="17.7109375" customWidth="1"/>
    <col min="4592" max="4595" width="15.7109375" customWidth="1"/>
    <col min="4596" max="4596" width="6.42578125" customWidth="1"/>
    <col min="4597" max="4597" width="9.42578125" customWidth="1"/>
    <col min="4598" max="4598" width="15.7109375" customWidth="1"/>
    <col min="4847" max="4847" width="17.7109375" customWidth="1"/>
    <col min="4848" max="4851" width="15.7109375" customWidth="1"/>
    <col min="4852" max="4852" width="6.42578125" customWidth="1"/>
    <col min="4853" max="4853" width="9.42578125" customWidth="1"/>
    <col min="4854" max="4854" width="15.7109375" customWidth="1"/>
    <col min="5103" max="5103" width="17.7109375" customWidth="1"/>
    <col min="5104" max="5107" width="15.7109375" customWidth="1"/>
    <col min="5108" max="5108" width="6.42578125" customWidth="1"/>
    <col min="5109" max="5109" width="9.42578125" customWidth="1"/>
    <col min="5110" max="5110" width="15.7109375" customWidth="1"/>
    <col min="5359" max="5359" width="17.7109375" customWidth="1"/>
    <col min="5360" max="5363" width="15.7109375" customWidth="1"/>
    <col min="5364" max="5364" width="6.42578125" customWidth="1"/>
    <col min="5365" max="5365" width="9.42578125" customWidth="1"/>
    <col min="5366" max="5366" width="15.7109375" customWidth="1"/>
    <col min="5615" max="5615" width="17.7109375" customWidth="1"/>
    <col min="5616" max="5619" width="15.7109375" customWidth="1"/>
    <col min="5620" max="5620" width="6.42578125" customWidth="1"/>
    <col min="5621" max="5621" width="9.42578125" customWidth="1"/>
    <col min="5622" max="5622" width="15.7109375" customWidth="1"/>
    <col min="5871" max="5871" width="17.7109375" customWidth="1"/>
    <col min="5872" max="5875" width="15.7109375" customWidth="1"/>
    <col min="5876" max="5876" width="6.42578125" customWidth="1"/>
    <col min="5877" max="5877" width="9.42578125" customWidth="1"/>
    <col min="5878" max="5878" width="15.7109375" customWidth="1"/>
    <col min="6127" max="6127" width="17.7109375" customWidth="1"/>
    <col min="6128" max="6131" width="15.7109375" customWidth="1"/>
    <col min="6132" max="6132" width="6.42578125" customWidth="1"/>
    <col min="6133" max="6133" width="9.42578125" customWidth="1"/>
    <col min="6134" max="6134" width="15.7109375" customWidth="1"/>
    <col min="6383" max="6383" width="17.7109375" customWidth="1"/>
    <col min="6384" max="6387" width="15.7109375" customWidth="1"/>
    <col min="6388" max="6388" width="6.42578125" customWidth="1"/>
    <col min="6389" max="6389" width="9.42578125" customWidth="1"/>
    <col min="6390" max="6390" width="15.7109375" customWidth="1"/>
    <col min="6639" max="6639" width="17.7109375" customWidth="1"/>
    <col min="6640" max="6643" width="15.7109375" customWidth="1"/>
    <col min="6644" max="6644" width="6.42578125" customWidth="1"/>
    <col min="6645" max="6645" width="9.42578125" customWidth="1"/>
    <col min="6646" max="6646" width="15.7109375" customWidth="1"/>
    <col min="6895" max="6895" width="17.7109375" customWidth="1"/>
    <col min="6896" max="6899" width="15.7109375" customWidth="1"/>
    <col min="6900" max="6900" width="6.42578125" customWidth="1"/>
    <col min="6901" max="6901" width="9.42578125" customWidth="1"/>
    <col min="6902" max="6902" width="15.7109375" customWidth="1"/>
    <col min="7151" max="7151" width="17.7109375" customWidth="1"/>
    <col min="7152" max="7155" width="15.7109375" customWidth="1"/>
    <col min="7156" max="7156" width="6.42578125" customWidth="1"/>
    <col min="7157" max="7157" width="9.42578125" customWidth="1"/>
    <col min="7158" max="7158" width="15.7109375" customWidth="1"/>
    <col min="7407" max="7407" width="17.7109375" customWidth="1"/>
    <col min="7408" max="7411" width="15.7109375" customWidth="1"/>
    <col min="7412" max="7412" width="6.42578125" customWidth="1"/>
    <col min="7413" max="7413" width="9.42578125" customWidth="1"/>
    <col min="7414" max="7414" width="15.7109375" customWidth="1"/>
    <col min="7663" max="7663" width="17.7109375" customWidth="1"/>
    <col min="7664" max="7667" width="15.7109375" customWidth="1"/>
    <col min="7668" max="7668" width="6.42578125" customWidth="1"/>
    <col min="7669" max="7669" width="9.42578125" customWidth="1"/>
    <col min="7670" max="7670" width="15.7109375" customWidth="1"/>
    <col min="7919" max="7919" width="17.7109375" customWidth="1"/>
    <col min="7920" max="7923" width="15.7109375" customWidth="1"/>
    <col min="7924" max="7924" width="6.42578125" customWidth="1"/>
    <col min="7925" max="7925" width="9.42578125" customWidth="1"/>
    <col min="7926" max="7926" width="15.7109375" customWidth="1"/>
    <col min="8175" max="8175" width="17.7109375" customWidth="1"/>
    <col min="8176" max="8179" width="15.7109375" customWidth="1"/>
    <col min="8180" max="8180" width="6.42578125" customWidth="1"/>
    <col min="8181" max="8181" width="9.42578125" customWidth="1"/>
    <col min="8182" max="8182" width="15.7109375" customWidth="1"/>
    <col min="8431" max="8431" width="17.7109375" customWidth="1"/>
    <col min="8432" max="8435" width="15.7109375" customWidth="1"/>
    <col min="8436" max="8436" width="6.42578125" customWidth="1"/>
    <col min="8437" max="8437" width="9.42578125" customWidth="1"/>
    <col min="8438" max="8438" width="15.7109375" customWidth="1"/>
    <col min="8687" max="8687" width="17.7109375" customWidth="1"/>
    <col min="8688" max="8691" width="15.7109375" customWidth="1"/>
    <col min="8692" max="8692" width="6.42578125" customWidth="1"/>
    <col min="8693" max="8693" width="9.42578125" customWidth="1"/>
    <col min="8694" max="8694" width="15.7109375" customWidth="1"/>
    <col min="8943" max="8943" width="17.7109375" customWidth="1"/>
    <col min="8944" max="8947" width="15.7109375" customWidth="1"/>
    <col min="8948" max="8948" width="6.42578125" customWidth="1"/>
    <col min="8949" max="8949" width="9.42578125" customWidth="1"/>
    <col min="8950" max="8950" width="15.7109375" customWidth="1"/>
    <col min="9199" max="9199" width="17.7109375" customWidth="1"/>
    <col min="9200" max="9203" width="15.7109375" customWidth="1"/>
    <col min="9204" max="9204" width="6.42578125" customWidth="1"/>
    <col min="9205" max="9205" width="9.42578125" customWidth="1"/>
    <col min="9206" max="9206" width="15.7109375" customWidth="1"/>
    <col min="9455" max="9455" width="17.7109375" customWidth="1"/>
    <col min="9456" max="9459" width="15.7109375" customWidth="1"/>
    <col min="9460" max="9460" width="6.42578125" customWidth="1"/>
    <col min="9461" max="9461" width="9.42578125" customWidth="1"/>
    <col min="9462" max="9462" width="15.7109375" customWidth="1"/>
    <col min="9711" max="9711" width="17.7109375" customWidth="1"/>
    <col min="9712" max="9715" width="15.7109375" customWidth="1"/>
    <col min="9716" max="9716" width="6.42578125" customWidth="1"/>
    <col min="9717" max="9717" width="9.42578125" customWidth="1"/>
    <col min="9718" max="9718" width="15.7109375" customWidth="1"/>
    <col min="9967" max="9967" width="17.7109375" customWidth="1"/>
    <col min="9968" max="9971" width="15.7109375" customWidth="1"/>
    <col min="9972" max="9972" width="6.42578125" customWidth="1"/>
    <col min="9973" max="9973" width="9.42578125" customWidth="1"/>
    <col min="9974" max="9974" width="15.7109375" customWidth="1"/>
    <col min="10223" max="10223" width="17.7109375" customWidth="1"/>
    <col min="10224" max="10227" width="15.7109375" customWidth="1"/>
    <col min="10228" max="10228" width="6.42578125" customWidth="1"/>
    <col min="10229" max="10229" width="9.42578125" customWidth="1"/>
    <col min="10230" max="10230" width="15.7109375" customWidth="1"/>
    <col min="10479" max="10479" width="17.7109375" customWidth="1"/>
    <col min="10480" max="10483" width="15.7109375" customWidth="1"/>
    <col min="10484" max="10484" width="6.42578125" customWidth="1"/>
    <col min="10485" max="10485" width="9.42578125" customWidth="1"/>
    <col min="10486" max="10486" width="15.7109375" customWidth="1"/>
    <col min="10735" max="10735" width="17.7109375" customWidth="1"/>
    <col min="10736" max="10739" width="15.7109375" customWidth="1"/>
    <col min="10740" max="10740" width="6.42578125" customWidth="1"/>
    <col min="10741" max="10741" width="9.42578125" customWidth="1"/>
    <col min="10742" max="10742" width="15.7109375" customWidth="1"/>
    <col min="10991" max="10991" width="17.7109375" customWidth="1"/>
    <col min="10992" max="10995" width="15.7109375" customWidth="1"/>
    <col min="10996" max="10996" width="6.42578125" customWidth="1"/>
    <col min="10997" max="10997" width="9.42578125" customWidth="1"/>
    <col min="10998" max="10998" width="15.7109375" customWidth="1"/>
    <col min="11247" max="11247" width="17.7109375" customWidth="1"/>
    <col min="11248" max="11251" width="15.7109375" customWidth="1"/>
    <col min="11252" max="11252" width="6.42578125" customWidth="1"/>
    <col min="11253" max="11253" width="9.42578125" customWidth="1"/>
    <col min="11254" max="11254" width="15.7109375" customWidth="1"/>
    <col min="11503" max="11503" width="17.7109375" customWidth="1"/>
    <col min="11504" max="11507" width="15.7109375" customWidth="1"/>
    <col min="11508" max="11508" width="6.42578125" customWidth="1"/>
    <col min="11509" max="11509" width="9.42578125" customWidth="1"/>
    <col min="11510" max="11510" width="15.7109375" customWidth="1"/>
    <col min="11759" max="11759" width="17.7109375" customWidth="1"/>
    <col min="11760" max="11763" width="15.7109375" customWidth="1"/>
    <col min="11764" max="11764" width="6.42578125" customWidth="1"/>
    <col min="11765" max="11765" width="9.42578125" customWidth="1"/>
    <col min="11766" max="11766" width="15.7109375" customWidth="1"/>
    <col min="12015" max="12015" width="17.7109375" customWidth="1"/>
    <col min="12016" max="12019" width="15.7109375" customWidth="1"/>
    <col min="12020" max="12020" width="6.42578125" customWidth="1"/>
    <col min="12021" max="12021" width="9.42578125" customWidth="1"/>
    <col min="12022" max="12022" width="15.7109375" customWidth="1"/>
    <col min="12271" max="12271" width="17.7109375" customWidth="1"/>
    <col min="12272" max="12275" width="15.7109375" customWidth="1"/>
    <col min="12276" max="12276" width="6.42578125" customWidth="1"/>
    <col min="12277" max="12277" width="9.42578125" customWidth="1"/>
    <col min="12278" max="12278" width="15.7109375" customWidth="1"/>
    <col min="12527" max="12527" width="17.7109375" customWidth="1"/>
    <col min="12528" max="12531" width="15.7109375" customWidth="1"/>
    <col min="12532" max="12532" width="6.42578125" customWidth="1"/>
    <col min="12533" max="12533" width="9.42578125" customWidth="1"/>
    <col min="12534" max="12534" width="15.7109375" customWidth="1"/>
    <col min="12783" max="12783" width="17.7109375" customWidth="1"/>
    <col min="12784" max="12787" width="15.7109375" customWidth="1"/>
    <col min="12788" max="12788" width="6.42578125" customWidth="1"/>
    <col min="12789" max="12789" width="9.42578125" customWidth="1"/>
    <col min="12790" max="12790" width="15.7109375" customWidth="1"/>
    <col min="13039" max="13039" width="17.7109375" customWidth="1"/>
    <col min="13040" max="13043" width="15.7109375" customWidth="1"/>
    <col min="13044" max="13044" width="6.42578125" customWidth="1"/>
    <col min="13045" max="13045" width="9.42578125" customWidth="1"/>
    <col min="13046" max="13046" width="15.7109375" customWidth="1"/>
    <col min="13295" max="13295" width="17.7109375" customWidth="1"/>
    <col min="13296" max="13299" width="15.7109375" customWidth="1"/>
    <col min="13300" max="13300" width="6.42578125" customWidth="1"/>
    <col min="13301" max="13301" width="9.42578125" customWidth="1"/>
    <col min="13302" max="13302" width="15.7109375" customWidth="1"/>
    <col min="13551" max="13551" width="17.7109375" customWidth="1"/>
    <col min="13552" max="13555" width="15.7109375" customWidth="1"/>
    <col min="13556" max="13556" width="6.42578125" customWidth="1"/>
    <col min="13557" max="13557" width="9.42578125" customWidth="1"/>
    <col min="13558" max="13558" width="15.7109375" customWidth="1"/>
    <col min="13807" max="13807" width="17.7109375" customWidth="1"/>
    <col min="13808" max="13811" width="15.7109375" customWidth="1"/>
    <col min="13812" max="13812" width="6.42578125" customWidth="1"/>
    <col min="13813" max="13813" width="9.42578125" customWidth="1"/>
    <col min="13814" max="13814" width="15.7109375" customWidth="1"/>
    <col min="14063" max="14063" width="17.7109375" customWidth="1"/>
    <col min="14064" max="14067" width="15.7109375" customWidth="1"/>
    <col min="14068" max="14068" width="6.42578125" customWidth="1"/>
    <col min="14069" max="14069" width="9.42578125" customWidth="1"/>
    <col min="14070" max="14070" width="15.7109375" customWidth="1"/>
    <col min="14319" max="14319" width="17.7109375" customWidth="1"/>
    <col min="14320" max="14323" width="15.7109375" customWidth="1"/>
    <col min="14324" max="14324" width="6.42578125" customWidth="1"/>
    <col min="14325" max="14325" width="9.42578125" customWidth="1"/>
    <col min="14326" max="14326" width="15.7109375" customWidth="1"/>
    <col min="14575" max="14575" width="17.7109375" customWidth="1"/>
    <col min="14576" max="14579" width="15.7109375" customWidth="1"/>
    <col min="14580" max="14580" width="6.42578125" customWidth="1"/>
    <col min="14581" max="14581" width="9.42578125" customWidth="1"/>
    <col min="14582" max="14582" width="15.7109375" customWidth="1"/>
    <col min="14831" max="14831" width="17.7109375" customWidth="1"/>
    <col min="14832" max="14835" width="15.7109375" customWidth="1"/>
    <col min="14836" max="14836" width="6.42578125" customWidth="1"/>
    <col min="14837" max="14837" width="9.42578125" customWidth="1"/>
    <col min="14838" max="14838" width="15.7109375" customWidth="1"/>
    <col min="15087" max="15087" width="17.7109375" customWidth="1"/>
    <col min="15088" max="15091" width="15.7109375" customWidth="1"/>
    <col min="15092" max="15092" width="6.42578125" customWidth="1"/>
    <col min="15093" max="15093" width="9.42578125" customWidth="1"/>
    <col min="15094" max="15094" width="15.7109375" customWidth="1"/>
    <col min="15343" max="15343" width="17.7109375" customWidth="1"/>
    <col min="15344" max="15347" width="15.7109375" customWidth="1"/>
    <col min="15348" max="15348" width="6.42578125" customWidth="1"/>
    <col min="15349" max="15349" width="9.42578125" customWidth="1"/>
    <col min="15350" max="15350" width="15.7109375" customWidth="1"/>
    <col min="15599" max="15599" width="17.7109375" customWidth="1"/>
    <col min="15600" max="15603" width="15.7109375" customWidth="1"/>
    <col min="15604" max="15604" width="6.42578125" customWidth="1"/>
    <col min="15605" max="15605" width="9.42578125" customWidth="1"/>
    <col min="15606" max="15606" width="15.7109375" customWidth="1"/>
    <col min="15855" max="15855" width="17.7109375" customWidth="1"/>
    <col min="15856" max="15859" width="15.7109375" customWidth="1"/>
    <col min="15860" max="15860" width="6.42578125" customWidth="1"/>
    <col min="15861" max="15861" width="9.42578125" customWidth="1"/>
    <col min="15862" max="15862" width="15.7109375" customWidth="1"/>
    <col min="16111" max="16111" width="17.7109375" customWidth="1"/>
    <col min="16112" max="16115" width="15.7109375" customWidth="1"/>
    <col min="16116" max="16116" width="6.42578125" customWidth="1"/>
    <col min="16117" max="16117" width="9.42578125" customWidth="1"/>
    <col min="16118" max="16118" width="15.7109375" customWidth="1"/>
  </cols>
  <sheetData>
    <row r="2" spans="1:8" ht="15.75">
      <c r="A2" s="451" t="s">
        <v>212</v>
      </c>
      <c r="B2" s="452" t="s">
        <v>213</v>
      </c>
      <c r="C2" s="453" t="s">
        <v>214</v>
      </c>
      <c r="D2" s="453" t="s">
        <v>215</v>
      </c>
      <c r="E2" s="472" t="s">
        <v>216</v>
      </c>
      <c r="F2" s="473"/>
      <c r="G2" s="454" t="s">
        <v>217</v>
      </c>
      <c r="H2" s="453" t="s">
        <v>218</v>
      </c>
    </row>
    <row r="3" spans="1:8">
      <c r="A3" s="474" t="s">
        <v>219</v>
      </c>
      <c r="B3" s="455" t="s">
        <v>220</v>
      </c>
      <c r="C3" s="455" t="s">
        <v>221</v>
      </c>
      <c r="D3" s="455" t="s">
        <v>222</v>
      </c>
      <c r="E3" s="455" t="s">
        <v>223</v>
      </c>
      <c r="F3" s="456" t="s">
        <v>224</v>
      </c>
      <c r="G3" s="455" t="s">
        <v>225</v>
      </c>
      <c r="H3" s="476" t="s">
        <v>226</v>
      </c>
    </row>
    <row r="4" spans="1:8" s="458" customFormat="1">
      <c r="A4" s="475"/>
      <c r="B4" s="455" t="s">
        <v>220</v>
      </c>
      <c r="C4" s="455" t="s">
        <v>227</v>
      </c>
      <c r="D4" s="455" t="s">
        <v>228</v>
      </c>
      <c r="E4" s="455" t="s">
        <v>229</v>
      </c>
      <c r="F4" s="456" t="s">
        <v>224</v>
      </c>
      <c r="G4" s="457" t="s">
        <v>225</v>
      </c>
      <c r="H4" s="477"/>
    </row>
    <row r="5" spans="1:8" s="458" customFormat="1">
      <c r="A5" s="475"/>
      <c r="B5" s="455" t="s">
        <v>220</v>
      </c>
      <c r="C5" s="455" t="s">
        <v>230</v>
      </c>
      <c r="D5" s="455" t="s">
        <v>231</v>
      </c>
      <c r="E5" s="455" t="s">
        <v>232</v>
      </c>
      <c r="F5" s="456" t="s">
        <v>224</v>
      </c>
      <c r="G5" s="457" t="s">
        <v>225</v>
      </c>
      <c r="H5" s="477"/>
    </row>
    <row r="6" spans="1:8" s="458" customFormat="1">
      <c r="A6" s="475"/>
      <c r="B6" s="455" t="s">
        <v>220</v>
      </c>
      <c r="C6" s="455" t="s">
        <v>233</v>
      </c>
      <c r="D6" s="455" t="s">
        <v>234</v>
      </c>
      <c r="E6" s="455" t="s">
        <v>235</v>
      </c>
      <c r="F6" s="456" t="s">
        <v>224</v>
      </c>
      <c r="G6" s="457" t="s">
        <v>225</v>
      </c>
      <c r="H6" s="477"/>
    </row>
    <row r="7" spans="1:8" s="458" customFormat="1">
      <c r="A7" s="475"/>
      <c r="B7" s="455" t="s">
        <v>220</v>
      </c>
      <c r="C7" s="455" t="s">
        <v>236</v>
      </c>
      <c r="D7" s="455" t="s">
        <v>237</v>
      </c>
      <c r="E7" s="455" t="s">
        <v>238</v>
      </c>
      <c r="F7" s="459" t="s">
        <v>224</v>
      </c>
      <c r="G7" s="459" t="s">
        <v>225</v>
      </c>
      <c r="H7" s="478"/>
    </row>
    <row r="8" spans="1:8" s="458" customFormat="1">
      <c r="A8" s="475"/>
      <c r="B8" s="460" t="s">
        <v>239</v>
      </c>
      <c r="C8" s="460" t="s">
        <v>221</v>
      </c>
      <c r="D8" s="460" t="s">
        <v>240</v>
      </c>
      <c r="E8" s="460" t="s">
        <v>241</v>
      </c>
      <c r="F8" s="456" t="s">
        <v>242</v>
      </c>
      <c r="G8" s="461" t="s">
        <v>243</v>
      </c>
      <c r="H8" s="479" t="s">
        <v>244</v>
      </c>
    </row>
    <row r="9" spans="1:8" s="458" customFormat="1">
      <c r="A9" s="475"/>
      <c r="B9" s="462" t="s">
        <v>239</v>
      </c>
      <c r="C9" s="460" t="s">
        <v>227</v>
      </c>
      <c r="D9" s="460" t="s">
        <v>245</v>
      </c>
      <c r="E9" s="455" t="s">
        <v>246</v>
      </c>
      <c r="F9" s="456" t="s">
        <v>242</v>
      </c>
      <c r="G9" s="461" t="s">
        <v>243</v>
      </c>
      <c r="H9" s="480"/>
    </row>
    <row r="10" spans="1:8" s="458" customFormat="1">
      <c r="A10" s="475"/>
      <c r="B10" s="460" t="s">
        <v>239</v>
      </c>
      <c r="C10" s="460" t="s">
        <v>230</v>
      </c>
      <c r="D10" s="460" t="s">
        <v>247</v>
      </c>
      <c r="E10" s="460" t="s">
        <v>248</v>
      </c>
      <c r="F10" s="456" t="s">
        <v>242</v>
      </c>
      <c r="G10" s="457" t="s">
        <v>243</v>
      </c>
      <c r="H10" s="480"/>
    </row>
    <row r="11" spans="1:8" s="458" customFormat="1">
      <c r="A11" s="475"/>
      <c r="B11" s="460" t="s">
        <v>239</v>
      </c>
      <c r="C11" s="460" t="s">
        <v>233</v>
      </c>
      <c r="D11" s="460" t="s">
        <v>249</v>
      </c>
      <c r="E11" s="460" t="s">
        <v>250</v>
      </c>
      <c r="F11" s="456" t="s">
        <v>242</v>
      </c>
      <c r="G11" s="457" t="s">
        <v>243</v>
      </c>
      <c r="H11" s="480"/>
    </row>
    <row r="12" spans="1:8" s="458" customFormat="1">
      <c r="A12" s="475"/>
      <c r="B12" s="460" t="s">
        <v>239</v>
      </c>
      <c r="C12" s="460" t="s">
        <v>236</v>
      </c>
      <c r="D12" s="460" t="s">
        <v>251</v>
      </c>
      <c r="E12" s="460" t="s">
        <v>252</v>
      </c>
      <c r="F12" s="456" t="s">
        <v>242</v>
      </c>
      <c r="G12" s="457" t="s">
        <v>243</v>
      </c>
      <c r="H12" s="481"/>
    </row>
    <row r="13" spans="1:8" s="458" customFormat="1">
      <c r="A13" s="475"/>
      <c r="B13" s="455" t="s">
        <v>253</v>
      </c>
      <c r="C13" s="455" t="s">
        <v>221</v>
      </c>
      <c r="D13" s="455" t="s">
        <v>254</v>
      </c>
      <c r="E13" s="455" t="s">
        <v>255</v>
      </c>
      <c r="F13" s="463" t="s">
        <v>256</v>
      </c>
      <c r="G13" s="464" t="s">
        <v>257</v>
      </c>
      <c r="H13" s="479" t="s">
        <v>258</v>
      </c>
    </row>
    <row r="14" spans="1:8" s="458" customFormat="1">
      <c r="A14" s="475"/>
      <c r="B14" s="455" t="s">
        <v>253</v>
      </c>
      <c r="C14" s="455" t="s">
        <v>227</v>
      </c>
      <c r="D14" s="455" t="s">
        <v>259</v>
      </c>
      <c r="E14" s="455" t="s">
        <v>260</v>
      </c>
      <c r="F14" s="463" t="s">
        <v>256</v>
      </c>
      <c r="G14" s="464" t="s">
        <v>257</v>
      </c>
      <c r="H14" s="480"/>
    </row>
    <row r="15" spans="1:8" s="458" customFormat="1">
      <c r="A15" s="475"/>
      <c r="B15" s="455" t="s">
        <v>253</v>
      </c>
      <c r="C15" s="455" t="s">
        <v>230</v>
      </c>
      <c r="D15" s="455" t="s">
        <v>261</v>
      </c>
      <c r="E15" s="455" t="s">
        <v>262</v>
      </c>
      <c r="F15" s="456" t="s">
        <v>256</v>
      </c>
      <c r="G15" s="461" t="s">
        <v>257</v>
      </c>
      <c r="H15" s="480"/>
    </row>
    <row r="16" spans="1:8" s="458" customFormat="1">
      <c r="A16" s="475"/>
      <c r="B16" s="455" t="s">
        <v>253</v>
      </c>
      <c r="C16" s="455" t="s">
        <v>233</v>
      </c>
      <c r="D16" s="455" t="s">
        <v>263</v>
      </c>
      <c r="E16" s="455" t="s">
        <v>264</v>
      </c>
      <c r="F16" s="456" t="s">
        <v>256</v>
      </c>
      <c r="G16" s="461" t="s">
        <v>257</v>
      </c>
      <c r="H16" s="480"/>
    </row>
    <row r="17" spans="1:8" s="458" customFormat="1">
      <c r="A17" s="475"/>
      <c r="B17" s="455" t="s">
        <v>253</v>
      </c>
      <c r="C17" s="455" t="s">
        <v>236</v>
      </c>
      <c r="D17" s="455" t="s">
        <v>265</v>
      </c>
      <c r="E17" s="455" t="s">
        <v>266</v>
      </c>
      <c r="F17" s="456" t="s">
        <v>256</v>
      </c>
      <c r="G17" s="461" t="s">
        <v>257</v>
      </c>
      <c r="H17" s="481"/>
    </row>
    <row r="18" spans="1:8" s="458" customFormat="1">
      <c r="A18" s="475"/>
      <c r="B18" s="455" t="s">
        <v>267</v>
      </c>
      <c r="C18" s="455" t="s">
        <v>221</v>
      </c>
      <c r="D18" s="455" t="s">
        <v>268</v>
      </c>
      <c r="E18" s="455" t="s">
        <v>269</v>
      </c>
      <c r="F18" s="456" t="s">
        <v>270</v>
      </c>
      <c r="G18" s="457" t="s">
        <v>243</v>
      </c>
      <c r="H18" s="479" t="s">
        <v>271</v>
      </c>
    </row>
    <row r="19" spans="1:8" s="458" customFormat="1">
      <c r="A19" s="475"/>
      <c r="B19" s="455" t="s">
        <v>267</v>
      </c>
      <c r="C19" s="455" t="s">
        <v>227</v>
      </c>
      <c r="D19" s="455" t="s">
        <v>272</v>
      </c>
      <c r="E19" s="455" t="s">
        <v>273</v>
      </c>
      <c r="F19" s="456" t="s">
        <v>270</v>
      </c>
      <c r="G19" s="457" t="s">
        <v>243</v>
      </c>
      <c r="H19" s="480"/>
    </row>
    <row r="20" spans="1:8" s="458" customFormat="1">
      <c r="A20" s="475"/>
      <c r="B20" s="455" t="s">
        <v>267</v>
      </c>
      <c r="C20" s="455" t="s">
        <v>230</v>
      </c>
      <c r="D20" s="455" t="s">
        <v>274</v>
      </c>
      <c r="E20" s="455" t="s">
        <v>275</v>
      </c>
      <c r="F20" s="456" t="s">
        <v>270</v>
      </c>
      <c r="G20" s="457" t="s">
        <v>243</v>
      </c>
      <c r="H20" s="480"/>
    </row>
    <row r="21" spans="1:8" s="458" customFormat="1">
      <c r="A21" s="475"/>
      <c r="B21" s="455" t="s">
        <v>267</v>
      </c>
      <c r="C21" s="455" t="s">
        <v>233</v>
      </c>
      <c r="D21" s="455" t="s">
        <v>276</v>
      </c>
      <c r="E21" s="455" t="s">
        <v>277</v>
      </c>
      <c r="F21" s="456" t="s">
        <v>270</v>
      </c>
      <c r="G21" s="457" t="s">
        <v>243</v>
      </c>
      <c r="H21" s="480"/>
    </row>
    <row r="22" spans="1:8" s="458" customFormat="1">
      <c r="A22" s="475"/>
      <c r="B22" s="455" t="s">
        <v>267</v>
      </c>
      <c r="C22" s="455" t="s">
        <v>236</v>
      </c>
      <c r="D22" s="455" t="s">
        <v>278</v>
      </c>
      <c r="E22" s="455" t="s">
        <v>279</v>
      </c>
      <c r="F22" s="456" t="s">
        <v>270</v>
      </c>
      <c r="G22" s="457" t="s">
        <v>243</v>
      </c>
      <c r="H22" s="481"/>
    </row>
    <row r="24" spans="1:8">
      <c r="A24" s="465" t="s">
        <v>280</v>
      </c>
    </row>
    <row r="25" spans="1:8">
      <c r="A25" s="466" t="s">
        <v>281</v>
      </c>
    </row>
    <row r="26" spans="1:8">
      <c r="A26" s="467" t="s">
        <v>282</v>
      </c>
    </row>
    <row r="27" spans="1:8">
      <c r="A27" s="467" t="s">
        <v>283</v>
      </c>
    </row>
    <row r="28" spans="1:8" s="4" customFormat="1" ht="14.25">
      <c r="A28" s="468" t="s">
        <v>284</v>
      </c>
    </row>
    <row r="29" spans="1:8">
      <c r="A29" s="469" t="s">
        <v>285</v>
      </c>
    </row>
    <row r="30" spans="1:8">
      <c r="A30" s="470" t="s">
        <v>286</v>
      </c>
    </row>
    <row r="31" spans="1:8">
      <c r="A31" s="470" t="s">
        <v>287</v>
      </c>
    </row>
    <row r="32" spans="1:8">
      <c r="A32" s="471" t="s">
        <v>288</v>
      </c>
    </row>
  </sheetData>
  <mergeCells count="6">
    <mergeCell ref="E2:F2"/>
    <mergeCell ref="A3:A22"/>
    <mergeCell ref="H3:H7"/>
    <mergeCell ref="H8:H12"/>
    <mergeCell ref="H13:H17"/>
    <mergeCell ref="H18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9"/>
  <sheetViews>
    <sheetView topLeftCell="A40" workbookViewId="0">
      <selection activeCell="A53" sqref="A53:H59"/>
    </sheetView>
  </sheetViews>
  <sheetFormatPr defaultRowHeight="15"/>
  <cols>
    <col min="1" max="1" width="60.85546875" customWidth="1"/>
    <col min="2" max="2" width="37.42578125" customWidth="1"/>
    <col min="3" max="3" width="15.42578125" bestFit="1" customWidth="1"/>
    <col min="4" max="4" width="10.5703125" bestFit="1" customWidth="1"/>
    <col min="5" max="5" width="17.42578125" bestFit="1" customWidth="1"/>
    <col min="6" max="6" width="21.42578125" customWidth="1"/>
    <col min="7" max="7" width="18.42578125" customWidth="1"/>
    <col min="8" max="8" width="15.42578125" customWidth="1"/>
    <col min="9" max="9" width="18.42578125" customWidth="1"/>
    <col min="10" max="10" width="9.5703125" bestFit="1" customWidth="1"/>
    <col min="11" max="11" width="9.42578125" bestFit="1" customWidth="1"/>
  </cols>
  <sheetData>
    <row r="1" spans="1:16" ht="15" customHeight="1">
      <c r="A1" s="484" t="s">
        <v>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6" ht="1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6" ht="15" customHeight="1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</row>
    <row r="4" spans="1:16" ht="2.4500000000000002" customHeight="1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</row>
    <row r="5" spans="1:16" s="1" customFormat="1" ht="21">
      <c r="A5" s="1" t="s">
        <v>1</v>
      </c>
      <c r="B5" s="2"/>
      <c r="C5" s="2"/>
      <c r="D5" s="2"/>
      <c r="E5" s="2"/>
      <c r="F5" s="2"/>
      <c r="G5" s="2"/>
    </row>
    <row r="6" spans="1:16" s="1" customFormat="1" ht="17.100000000000001" customHeight="1" thickBot="1">
      <c r="B6" s="2"/>
      <c r="C6" s="2"/>
      <c r="D6" s="2"/>
      <c r="E6" s="2"/>
      <c r="F6" s="2"/>
      <c r="G6" s="2"/>
    </row>
    <row r="7" spans="1:16" ht="15.75" thickBot="1">
      <c r="A7" s="485" t="s">
        <v>2</v>
      </c>
      <c r="B7" s="486"/>
      <c r="C7" s="486"/>
      <c r="D7" s="486"/>
      <c r="E7" s="486"/>
      <c r="F7" s="486"/>
      <c r="G7" s="486"/>
      <c r="H7" s="486"/>
      <c r="I7" s="486"/>
    </row>
    <row r="8" spans="1:16" ht="58.5" customHeight="1" thickBot="1">
      <c r="A8" s="20" t="s">
        <v>3</v>
      </c>
      <c r="B8" s="320" t="s">
        <v>4</v>
      </c>
      <c r="C8" s="321" t="s">
        <v>5</v>
      </c>
      <c r="D8" s="321" t="s">
        <v>6</v>
      </c>
      <c r="E8" s="321" t="s">
        <v>7</v>
      </c>
      <c r="F8" s="321" t="s">
        <v>8</v>
      </c>
      <c r="G8" s="321" t="s">
        <v>9</v>
      </c>
      <c r="H8" s="321" t="s">
        <v>10</v>
      </c>
      <c r="I8" s="322" t="s">
        <v>11</v>
      </c>
    </row>
    <row r="9" spans="1:16" ht="18" customHeight="1">
      <c r="A9" s="29" t="s">
        <v>12</v>
      </c>
      <c r="B9" s="323">
        <v>44834</v>
      </c>
      <c r="C9" s="43">
        <v>44836</v>
      </c>
      <c r="D9" s="43">
        <v>44837</v>
      </c>
      <c r="E9" s="43">
        <v>44863</v>
      </c>
      <c r="F9" s="42">
        <v>44867</v>
      </c>
      <c r="G9" s="42">
        <v>44869</v>
      </c>
      <c r="H9" s="42">
        <v>44871</v>
      </c>
      <c r="I9" s="272">
        <v>44872</v>
      </c>
    </row>
    <row r="10" spans="1:16" s="4" customFormat="1" ht="15.75">
      <c r="A10" s="28" t="s">
        <v>13</v>
      </c>
      <c r="B10" s="370">
        <v>44844</v>
      </c>
      <c r="C10" s="371">
        <v>44846</v>
      </c>
      <c r="D10" s="372">
        <v>44847</v>
      </c>
      <c r="E10" s="372">
        <v>44870</v>
      </c>
      <c r="F10" s="372">
        <v>44874</v>
      </c>
      <c r="G10" s="372">
        <v>44876</v>
      </c>
      <c r="H10" s="372">
        <v>44878</v>
      </c>
      <c r="I10" s="373">
        <v>44879</v>
      </c>
      <c r="J10"/>
    </row>
    <row r="11" spans="1:16" s="18" customFormat="1">
      <c r="A11" s="28" t="s">
        <v>14</v>
      </c>
      <c r="B11" s="324">
        <v>44848</v>
      </c>
      <c r="C11" s="39">
        <v>44851</v>
      </c>
      <c r="D11" s="39">
        <v>44852</v>
      </c>
      <c r="E11" s="39">
        <v>44878</v>
      </c>
      <c r="F11" s="39">
        <v>44882</v>
      </c>
      <c r="G11" s="39">
        <v>44884</v>
      </c>
      <c r="H11" s="39">
        <v>44886</v>
      </c>
      <c r="I11" s="325">
        <v>44887</v>
      </c>
      <c r="J11" s="4"/>
      <c r="K11" s="19"/>
      <c r="L11" s="19"/>
      <c r="M11" s="19"/>
      <c r="N11" s="19"/>
      <c r="O11" s="19"/>
      <c r="P11" s="19"/>
    </row>
    <row r="12" spans="1:16" s="18" customFormat="1" ht="15.75" thickBot="1">
      <c r="A12" s="30" t="s">
        <v>15</v>
      </c>
      <c r="B12" s="326">
        <v>44855</v>
      </c>
      <c r="C12" s="327">
        <v>44858</v>
      </c>
      <c r="D12" s="327">
        <v>44859</v>
      </c>
      <c r="E12" s="327">
        <v>44885</v>
      </c>
      <c r="F12" s="44">
        <v>44889</v>
      </c>
      <c r="G12" s="44">
        <v>44891</v>
      </c>
      <c r="H12" s="44">
        <v>44893</v>
      </c>
      <c r="I12" s="328">
        <v>44894</v>
      </c>
      <c r="J12" s="19"/>
      <c r="K12" s="19"/>
      <c r="L12" s="19"/>
      <c r="M12" s="19"/>
      <c r="N12" s="19"/>
      <c r="O12" s="19"/>
      <c r="P12" s="19"/>
    </row>
    <row r="13" spans="1:16" s="18" customFormat="1">
      <c r="A13" s="38"/>
      <c r="B13" s="329"/>
      <c r="C13" s="329"/>
      <c r="D13" s="41"/>
      <c r="E13" s="41"/>
      <c r="F13" s="41"/>
      <c r="G13" s="41"/>
      <c r="H13" s="41"/>
      <c r="I13" s="41"/>
      <c r="J13" s="19"/>
      <c r="K13" s="19"/>
      <c r="L13" s="19"/>
      <c r="M13" s="19"/>
      <c r="N13" s="19"/>
      <c r="O13" s="19"/>
      <c r="P13" s="19"/>
    </row>
    <row r="14" spans="1:16" ht="16.5" thickBot="1">
      <c r="A14" s="330"/>
      <c r="B14" s="330"/>
      <c r="C14" s="330"/>
      <c r="D14" s="330"/>
      <c r="E14" s="330"/>
      <c r="F14" s="330"/>
      <c r="G14" s="330"/>
      <c r="H14" s="331"/>
      <c r="I14" s="331"/>
    </row>
    <row r="15" spans="1:16" ht="16.5" thickBot="1">
      <c r="A15" s="487" t="s">
        <v>16</v>
      </c>
      <c r="B15" s="488"/>
      <c r="C15" s="488"/>
      <c r="D15" s="488"/>
      <c r="E15" s="488"/>
      <c r="F15" s="488"/>
      <c r="G15" s="488"/>
      <c r="H15" s="331"/>
      <c r="I15" s="331"/>
    </row>
    <row r="16" spans="1:16" ht="45.75" thickBot="1">
      <c r="A16" s="332" t="s">
        <v>3</v>
      </c>
      <c r="B16" s="333" t="s">
        <v>17</v>
      </c>
      <c r="C16" s="334" t="s">
        <v>5</v>
      </c>
      <c r="D16" s="334" t="s">
        <v>6</v>
      </c>
      <c r="E16" s="334" t="s">
        <v>18</v>
      </c>
      <c r="F16" s="334" t="s">
        <v>19</v>
      </c>
      <c r="G16" s="335" t="s">
        <v>20</v>
      </c>
      <c r="H16" s="331"/>
      <c r="I16" s="331"/>
    </row>
    <row r="17" spans="1:9">
      <c r="A17" s="442" t="s">
        <v>21</v>
      </c>
      <c r="B17" s="336">
        <v>44843</v>
      </c>
      <c r="C17" s="42">
        <v>44845</v>
      </c>
      <c r="D17" s="336">
        <v>44846</v>
      </c>
      <c r="E17" s="42">
        <v>44874</v>
      </c>
      <c r="F17" s="42">
        <v>44877</v>
      </c>
      <c r="G17" s="272">
        <v>44882</v>
      </c>
      <c r="H17" s="331"/>
      <c r="I17" s="331"/>
    </row>
    <row r="18" spans="1:9">
      <c r="A18" s="337" t="s">
        <v>22</v>
      </c>
      <c r="B18" s="338">
        <v>44850</v>
      </c>
      <c r="C18" s="39">
        <v>44852</v>
      </c>
      <c r="D18" s="338">
        <v>44853</v>
      </c>
      <c r="E18" s="39">
        <v>44881</v>
      </c>
      <c r="F18" s="39">
        <v>44884</v>
      </c>
      <c r="G18" s="325">
        <v>44889</v>
      </c>
      <c r="H18" s="331"/>
      <c r="I18" s="331"/>
    </row>
    <row r="19" spans="1:9" ht="15.75" thickBot="1">
      <c r="A19" s="339" t="s">
        <v>23</v>
      </c>
      <c r="B19" s="340">
        <v>44857</v>
      </c>
      <c r="C19" s="44">
        <v>44859</v>
      </c>
      <c r="D19" s="340">
        <v>44860</v>
      </c>
      <c r="E19" s="44">
        <v>44888</v>
      </c>
      <c r="F19" s="44">
        <v>44891</v>
      </c>
      <c r="G19" s="328">
        <v>44896</v>
      </c>
      <c r="H19" s="331"/>
      <c r="I19" s="331"/>
    </row>
    <row r="20" spans="1:9">
      <c r="A20" s="16"/>
      <c r="B20" s="41"/>
      <c r="C20" s="41"/>
      <c r="D20" s="41"/>
      <c r="E20" s="41"/>
      <c r="F20" s="41"/>
      <c r="G20" s="41"/>
      <c r="H20" s="331"/>
      <c r="I20" s="331"/>
    </row>
    <row r="21" spans="1:9" ht="15.75" thickBot="1">
      <c r="A21" s="16"/>
      <c r="B21" s="341"/>
      <c r="C21" s="341"/>
      <c r="D21" s="341"/>
      <c r="E21" s="341"/>
      <c r="F21" s="341"/>
      <c r="G21" s="341"/>
      <c r="H21" s="331"/>
      <c r="I21" s="331"/>
    </row>
    <row r="22" spans="1:9" ht="16.5" thickBot="1">
      <c r="A22" s="489" t="s">
        <v>24</v>
      </c>
      <c r="B22" s="490"/>
      <c r="C22" s="490"/>
      <c r="D22" s="490"/>
      <c r="E22" s="490"/>
      <c r="F22" s="490"/>
      <c r="G22" s="490"/>
      <c r="H22" s="490"/>
      <c r="I22" s="342"/>
    </row>
    <row r="23" spans="1:9" ht="45.75" thickBot="1">
      <c r="A23" s="376" t="s">
        <v>3</v>
      </c>
      <c r="B23" s="377" t="s">
        <v>25</v>
      </c>
      <c r="C23" s="378" t="s">
        <v>26</v>
      </c>
      <c r="D23" s="379" t="s">
        <v>6</v>
      </c>
      <c r="E23" s="380" t="s">
        <v>27</v>
      </c>
      <c r="F23" s="379" t="s">
        <v>28</v>
      </c>
      <c r="G23" s="379" t="s">
        <v>29</v>
      </c>
      <c r="H23" s="380" t="s">
        <v>30</v>
      </c>
      <c r="I23" s="342"/>
    </row>
    <row r="24" spans="1:9">
      <c r="A24" s="381" t="s">
        <v>31</v>
      </c>
      <c r="B24" s="382">
        <f>D24-5</f>
        <v>44841</v>
      </c>
      <c r="C24" s="382">
        <f>D24-1</f>
        <v>44845</v>
      </c>
      <c r="D24" s="383">
        <v>44846</v>
      </c>
      <c r="E24" s="33">
        <f>D24+26</f>
        <v>44872</v>
      </c>
      <c r="F24" s="33">
        <f>E24+2</f>
        <v>44874</v>
      </c>
      <c r="G24" s="33">
        <f>F24+5</f>
        <v>44879</v>
      </c>
      <c r="H24" s="34">
        <f>G24+3</f>
        <v>44882</v>
      </c>
      <c r="I24" s="342"/>
    </row>
    <row r="25" spans="1:9">
      <c r="A25" s="384" t="s">
        <v>32</v>
      </c>
      <c r="B25" s="385">
        <v>44848</v>
      </c>
      <c r="C25" s="385">
        <v>44852</v>
      </c>
      <c r="D25" s="277">
        <v>44853</v>
      </c>
      <c r="E25" s="385">
        <v>44879</v>
      </c>
      <c r="F25" s="385">
        <v>44883</v>
      </c>
      <c r="G25" s="385">
        <v>44886</v>
      </c>
      <c r="H25" s="7">
        <v>44889</v>
      </c>
      <c r="I25" s="342"/>
    </row>
    <row r="26" spans="1:9">
      <c r="A26" s="386" t="s">
        <v>33</v>
      </c>
      <c r="B26" s="371">
        <v>44855</v>
      </c>
      <c r="C26" s="387">
        <v>44859</v>
      </c>
      <c r="D26" s="387">
        <v>44860</v>
      </c>
      <c r="E26" s="371">
        <f>E25+7</f>
        <v>44886</v>
      </c>
      <c r="F26" s="371">
        <f>F25+7</f>
        <v>44890</v>
      </c>
      <c r="G26" s="371">
        <f>G25+7</f>
        <v>44893</v>
      </c>
      <c r="H26" s="388">
        <f>H25+7</f>
        <v>44896</v>
      </c>
      <c r="I26" s="341"/>
    </row>
    <row r="27" spans="1:9" s="36" customFormat="1">
      <c r="A27" s="40"/>
      <c r="B27" s="41"/>
      <c r="C27" s="343"/>
      <c r="D27" s="41"/>
      <c r="E27" s="41"/>
      <c r="F27" s="41"/>
      <c r="G27" s="41"/>
      <c r="H27" s="41"/>
      <c r="I27" s="342"/>
    </row>
    <row r="28" spans="1:9" s="36" customFormat="1">
      <c r="A28" s="40"/>
      <c r="B28" s="41"/>
      <c r="C28" s="41"/>
      <c r="D28" s="41"/>
      <c r="E28" s="41"/>
      <c r="F28" s="41"/>
      <c r="G28" s="41"/>
      <c r="H28" s="41"/>
      <c r="I28" s="342"/>
    </row>
    <row r="29" spans="1:9" s="36" customFormat="1" ht="16.5" thickBot="1">
      <c r="A29" s="491" t="s">
        <v>34</v>
      </c>
      <c r="B29" s="492"/>
      <c r="C29" s="492"/>
      <c r="D29" s="492"/>
      <c r="E29" s="492"/>
      <c r="F29" s="342"/>
      <c r="G29" s="342"/>
      <c r="H29" s="342"/>
      <c r="I29" s="331"/>
    </row>
    <row r="30" spans="1:9" ht="45.75" thickBot="1">
      <c r="A30" s="332" t="s">
        <v>3</v>
      </c>
      <c r="B30" s="334" t="s">
        <v>4</v>
      </c>
      <c r="C30" s="334" t="s">
        <v>35</v>
      </c>
      <c r="D30" s="335" t="s">
        <v>6</v>
      </c>
      <c r="E30" s="335" t="s">
        <v>36</v>
      </c>
      <c r="F30" s="342"/>
      <c r="G30" s="342"/>
      <c r="H30" s="342"/>
      <c r="I30" s="331"/>
    </row>
    <row r="31" spans="1:9">
      <c r="A31" s="401" t="s">
        <v>37</v>
      </c>
      <c r="B31" s="402">
        <f>D31-3</f>
        <v>44834</v>
      </c>
      <c r="C31" s="403">
        <f>D31-1</f>
        <v>44836</v>
      </c>
      <c r="D31" s="404">
        <v>44837</v>
      </c>
      <c r="E31" s="405">
        <f>D31+15</f>
        <v>44852</v>
      </c>
      <c r="F31" s="342"/>
      <c r="G31" s="342"/>
      <c r="H31" s="342"/>
      <c r="I31" s="331"/>
    </row>
    <row r="32" spans="1:9">
      <c r="A32" s="399" t="s">
        <v>38</v>
      </c>
      <c r="B32" s="99">
        <v>44846</v>
      </c>
      <c r="C32" s="99">
        <v>44848</v>
      </c>
      <c r="D32" s="39">
        <v>44849</v>
      </c>
      <c r="E32" s="100">
        <v>44863</v>
      </c>
      <c r="F32" s="342"/>
      <c r="G32" s="342"/>
      <c r="H32" s="342"/>
      <c r="I32" s="331"/>
    </row>
    <row r="33" spans="1:9" s="12" customFormat="1">
      <c r="A33" s="399" t="s">
        <v>39</v>
      </c>
      <c r="B33" s="99">
        <v>44853</v>
      </c>
      <c r="C33" s="99">
        <v>44855</v>
      </c>
      <c r="D33" s="39">
        <v>44856</v>
      </c>
      <c r="E33" s="100">
        <v>44870</v>
      </c>
      <c r="F33" s="342"/>
      <c r="G33" s="342"/>
      <c r="H33" s="342"/>
      <c r="I33" s="331"/>
    </row>
    <row r="34" spans="1:9" ht="15.75" thickBot="1">
      <c r="A34" s="400" t="s">
        <v>40</v>
      </c>
      <c r="B34" s="105">
        <v>44860</v>
      </c>
      <c r="C34" s="105">
        <v>44862</v>
      </c>
      <c r="D34" s="44">
        <v>44863</v>
      </c>
      <c r="E34" s="106">
        <v>44877</v>
      </c>
      <c r="F34" s="342"/>
      <c r="G34" s="342"/>
      <c r="H34" s="342"/>
      <c r="I34" s="331"/>
    </row>
    <row r="35" spans="1:9">
      <c r="A35" s="346"/>
      <c r="B35" s="347"/>
      <c r="C35" s="341"/>
      <c r="D35" s="341"/>
      <c r="E35" s="341"/>
      <c r="F35" s="342"/>
      <c r="G35" s="342"/>
      <c r="H35" s="342"/>
      <c r="I35" s="342"/>
    </row>
    <row r="36" spans="1:9" ht="15.75" thickBot="1">
      <c r="A36" s="17"/>
      <c r="B36" s="348"/>
      <c r="C36" s="342"/>
      <c r="D36" s="342"/>
      <c r="E36" s="342"/>
      <c r="F36" s="342"/>
      <c r="G36" s="342"/>
      <c r="H36" s="342"/>
      <c r="I36" s="342"/>
    </row>
    <row r="37" spans="1:9" ht="15.75" thickBot="1">
      <c r="A37" s="23" t="s">
        <v>41</v>
      </c>
      <c r="B37" s="24"/>
      <c r="C37" s="25"/>
      <c r="D37" s="25"/>
      <c r="E37" s="26"/>
      <c r="F37" s="349"/>
      <c r="G37" s="342"/>
      <c r="H37" s="342"/>
      <c r="I37" s="342"/>
    </row>
    <row r="38" spans="1:9" ht="45.75" thickBot="1">
      <c r="A38" s="20" t="s">
        <v>3</v>
      </c>
      <c r="B38" s="21" t="s">
        <v>42</v>
      </c>
      <c r="C38" s="22" t="s">
        <v>43</v>
      </c>
      <c r="D38" s="22" t="s">
        <v>6</v>
      </c>
      <c r="E38" s="27" t="s">
        <v>44</v>
      </c>
      <c r="F38" s="349"/>
      <c r="G38" s="342"/>
      <c r="H38" s="342"/>
      <c r="I38" s="342"/>
    </row>
    <row r="39" spans="1:9" ht="15.75">
      <c r="A39" s="352" t="s">
        <v>45</v>
      </c>
      <c r="B39" s="350">
        <v>44839</v>
      </c>
      <c r="C39" s="344">
        <v>44840</v>
      </c>
      <c r="D39" s="344">
        <v>44841</v>
      </c>
      <c r="E39" s="345">
        <v>44857</v>
      </c>
      <c r="F39" s="349"/>
      <c r="G39" s="342"/>
      <c r="H39" s="342"/>
      <c r="I39" s="342"/>
    </row>
    <row r="40" spans="1:9" ht="15.75">
      <c r="A40" s="297" t="s">
        <v>46</v>
      </c>
      <c r="B40" s="351">
        <v>44846</v>
      </c>
      <c r="C40" s="99">
        <v>44847</v>
      </c>
      <c r="D40" s="99">
        <v>44848</v>
      </c>
      <c r="E40" s="100">
        <v>44864</v>
      </c>
      <c r="F40" s="349"/>
      <c r="G40" s="342"/>
      <c r="H40" s="342"/>
      <c r="I40" s="342"/>
    </row>
    <row r="41" spans="1:9" ht="15.75">
      <c r="A41" s="297" t="s">
        <v>47</v>
      </c>
      <c r="B41" s="351">
        <v>44853</v>
      </c>
      <c r="C41" s="99">
        <v>44854</v>
      </c>
      <c r="D41" s="99">
        <v>44855</v>
      </c>
      <c r="E41" s="100">
        <v>44871</v>
      </c>
      <c r="F41" s="349"/>
      <c r="G41" s="342"/>
      <c r="H41" s="342"/>
      <c r="I41" s="342"/>
    </row>
    <row r="42" spans="1:9" ht="16.5" thickBot="1">
      <c r="A42" s="353" t="s">
        <v>48</v>
      </c>
      <c r="B42" s="354">
        <v>44860</v>
      </c>
      <c r="C42" s="105">
        <v>44861</v>
      </c>
      <c r="D42" s="105">
        <v>44862</v>
      </c>
      <c r="E42" s="106">
        <v>44878</v>
      </c>
      <c r="F42" s="349"/>
      <c r="G42" s="342"/>
      <c r="H42" s="342"/>
      <c r="I42" s="342"/>
    </row>
    <row r="44" spans="1:9" ht="15.75" thickBot="1">
      <c r="A44" s="45" t="s">
        <v>49</v>
      </c>
      <c r="B44" s="46"/>
      <c r="C44" s="46"/>
      <c r="D44" s="46"/>
      <c r="E44" s="46"/>
      <c r="F44" s="46"/>
      <c r="G44" s="46"/>
      <c r="H44" s="46"/>
      <c r="I44" s="46"/>
    </row>
    <row r="45" spans="1:9" ht="45.75" thickBot="1">
      <c r="A45" s="47" t="s">
        <v>3</v>
      </c>
      <c r="B45" s="48" t="s">
        <v>50</v>
      </c>
      <c r="C45" s="49" t="s">
        <v>43</v>
      </c>
      <c r="D45" s="49" t="s">
        <v>6</v>
      </c>
      <c r="E45" s="49" t="s">
        <v>51</v>
      </c>
      <c r="F45" s="49" t="s">
        <v>52</v>
      </c>
      <c r="G45" s="49" t="s">
        <v>53</v>
      </c>
      <c r="H45" s="49" t="s">
        <v>54</v>
      </c>
      <c r="I45" s="50" t="s">
        <v>55</v>
      </c>
    </row>
    <row r="46" spans="1:9">
      <c r="A46" s="51" t="s">
        <v>56</v>
      </c>
      <c r="B46" s="52">
        <v>44834</v>
      </c>
      <c r="C46" s="53">
        <f>B46+1</f>
        <v>44835</v>
      </c>
      <c r="D46" s="54">
        <f>B46+2</f>
        <v>44836</v>
      </c>
      <c r="E46" s="54">
        <f>D46+35</f>
        <v>44871</v>
      </c>
      <c r="F46" s="54">
        <f>D46+37</f>
        <v>44873</v>
      </c>
      <c r="G46" s="54">
        <f>D46+42</f>
        <v>44878</v>
      </c>
      <c r="H46" s="54">
        <f>D46+45</f>
        <v>44881</v>
      </c>
      <c r="I46" s="55">
        <f>D46+49</f>
        <v>44885</v>
      </c>
    </row>
    <row r="47" spans="1:9">
      <c r="A47" s="56" t="s">
        <v>57</v>
      </c>
      <c r="B47" s="57">
        <f>B46+7</f>
        <v>44841</v>
      </c>
      <c r="C47" s="58">
        <f>B47+1</f>
        <v>44842</v>
      </c>
      <c r="D47" s="59">
        <f>B47+2</f>
        <v>44843</v>
      </c>
      <c r="E47" s="59">
        <f>D47+35</f>
        <v>44878</v>
      </c>
      <c r="F47" s="59">
        <f>D47+37</f>
        <v>44880</v>
      </c>
      <c r="G47" s="59">
        <f>D47+42</f>
        <v>44885</v>
      </c>
      <c r="H47" s="59">
        <f>D47+45</f>
        <v>44888</v>
      </c>
      <c r="I47" s="60">
        <f>D47+49</f>
        <v>44892</v>
      </c>
    </row>
    <row r="48" spans="1:9">
      <c r="A48" s="61" t="s">
        <v>58</v>
      </c>
      <c r="B48" s="57">
        <f>B47+7</f>
        <v>44848</v>
      </c>
      <c r="C48" s="58">
        <f>B48+1</f>
        <v>44849</v>
      </c>
      <c r="D48" s="59">
        <f>B48+2</f>
        <v>44850</v>
      </c>
      <c r="E48" s="59">
        <f>D48+35</f>
        <v>44885</v>
      </c>
      <c r="F48" s="59">
        <f>D48+37</f>
        <v>44887</v>
      </c>
      <c r="G48" s="59">
        <f>D48+42</f>
        <v>44892</v>
      </c>
      <c r="H48" s="59">
        <f>D48+45</f>
        <v>44895</v>
      </c>
      <c r="I48" s="60">
        <f>D48+49</f>
        <v>44899</v>
      </c>
    </row>
    <row r="49" spans="1:9">
      <c r="A49" s="62" t="s">
        <v>59</v>
      </c>
      <c r="B49" s="57">
        <f>B48+7</f>
        <v>44855</v>
      </c>
      <c r="C49" s="63">
        <f>C48+7</f>
        <v>44856</v>
      </c>
      <c r="D49" s="59">
        <f>B49+2</f>
        <v>44857</v>
      </c>
      <c r="E49" s="59">
        <f>D49+35</f>
        <v>44892</v>
      </c>
      <c r="F49" s="59">
        <f>D49+37</f>
        <v>44894</v>
      </c>
      <c r="G49" s="59">
        <f>D49+42</f>
        <v>44899</v>
      </c>
      <c r="H49" s="59">
        <f>D49+45</f>
        <v>44902</v>
      </c>
      <c r="I49" s="60">
        <f>D49+49</f>
        <v>44906</v>
      </c>
    </row>
    <row r="50" spans="1:9" ht="15.75" thickBot="1">
      <c r="A50" s="64" t="s">
        <v>60</v>
      </c>
      <c r="B50" s="65">
        <f>B49+7</f>
        <v>44862</v>
      </c>
      <c r="C50" s="66">
        <f>C49+7</f>
        <v>44863</v>
      </c>
      <c r="D50" s="67">
        <f>B50+2</f>
        <v>44864</v>
      </c>
      <c r="E50" s="68">
        <f>D50+35</f>
        <v>44899</v>
      </c>
      <c r="F50" s="68">
        <f>D50+37</f>
        <v>44901</v>
      </c>
      <c r="G50" s="68">
        <f>D50+42</f>
        <v>44906</v>
      </c>
      <c r="H50" s="68">
        <f>D50+45</f>
        <v>44909</v>
      </c>
      <c r="I50" s="69">
        <f>D50+49</f>
        <v>44913</v>
      </c>
    </row>
    <row r="51" spans="1:9">
      <c r="A51" s="70"/>
      <c r="B51" s="9"/>
      <c r="C51" s="9"/>
      <c r="D51" s="9"/>
      <c r="E51" s="9"/>
      <c r="F51" s="9"/>
      <c r="G51" s="9"/>
      <c r="H51" s="9"/>
      <c r="I51" s="9"/>
    </row>
    <row r="53" spans="1:9" ht="16.5" thickBot="1">
      <c r="A53" s="482" t="s">
        <v>61</v>
      </c>
      <c r="B53" s="483"/>
      <c r="C53" s="483"/>
      <c r="D53" s="483"/>
      <c r="E53" s="483"/>
      <c r="F53" s="483"/>
      <c r="G53" s="483"/>
      <c r="H53" s="483"/>
    </row>
    <row r="54" spans="1:9" ht="45.75" thickBot="1">
      <c r="A54" s="71" t="s">
        <v>3</v>
      </c>
      <c r="B54" s="72" t="s">
        <v>62</v>
      </c>
      <c r="C54" s="72" t="s">
        <v>35</v>
      </c>
      <c r="D54" s="72" t="s">
        <v>6</v>
      </c>
      <c r="E54" s="73" t="s">
        <v>63</v>
      </c>
      <c r="F54" s="73" t="s">
        <v>64</v>
      </c>
      <c r="G54" s="73" t="s">
        <v>65</v>
      </c>
      <c r="H54" s="74" t="s">
        <v>66</v>
      </c>
    </row>
    <row r="55" spans="1:9">
      <c r="A55" s="75" t="s">
        <v>67</v>
      </c>
      <c r="B55" s="76">
        <v>44833</v>
      </c>
      <c r="C55" s="77">
        <f>B55</f>
        <v>44833</v>
      </c>
      <c r="D55" s="78">
        <f>C55+2</f>
        <v>44835</v>
      </c>
      <c r="E55" s="78">
        <f>D55+22</f>
        <v>44857</v>
      </c>
      <c r="F55" s="78">
        <f>D55+23</f>
        <v>44858</v>
      </c>
      <c r="G55" s="78">
        <f>D55+27</f>
        <v>44862</v>
      </c>
      <c r="H55" s="79">
        <f>D55+28</f>
        <v>44863</v>
      </c>
    </row>
    <row r="56" spans="1:9">
      <c r="A56" s="274" t="s">
        <v>45</v>
      </c>
      <c r="B56" s="81">
        <f>B55+7</f>
        <v>44840</v>
      </c>
      <c r="C56" s="82">
        <f t="shared" ref="C56:C59" si="0">B56</f>
        <v>44840</v>
      </c>
      <c r="D56" s="83">
        <f t="shared" ref="D56:D59" si="1">C56+2</f>
        <v>44842</v>
      </c>
      <c r="E56" s="83">
        <f t="shared" ref="E56:E59" si="2">D56+22</f>
        <v>44864</v>
      </c>
      <c r="F56" s="83">
        <f t="shared" ref="F56:F59" si="3">D56+23</f>
        <v>44865</v>
      </c>
      <c r="G56" s="83">
        <f t="shared" ref="G56:G59" si="4">D56+27</f>
        <v>44869</v>
      </c>
      <c r="H56" s="84">
        <f t="shared" ref="H56:H59" si="5">D56+28</f>
        <v>44870</v>
      </c>
    </row>
    <row r="57" spans="1:9">
      <c r="A57" s="274" t="s">
        <v>68</v>
      </c>
      <c r="B57" s="81">
        <f t="shared" ref="B57:B59" si="6">B56+7</f>
        <v>44847</v>
      </c>
      <c r="C57" s="82">
        <f t="shared" si="0"/>
        <v>44847</v>
      </c>
      <c r="D57" s="83">
        <f t="shared" si="1"/>
        <v>44849</v>
      </c>
      <c r="E57" s="83">
        <f t="shared" si="2"/>
        <v>44871</v>
      </c>
      <c r="F57" s="83">
        <f t="shared" si="3"/>
        <v>44872</v>
      </c>
      <c r="G57" s="83">
        <f t="shared" si="4"/>
        <v>44876</v>
      </c>
      <c r="H57" s="84">
        <f t="shared" si="5"/>
        <v>44877</v>
      </c>
    </row>
    <row r="58" spans="1:9">
      <c r="A58" s="80" t="s">
        <v>69</v>
      </c>
      <c r="B58" s="81">
        <f t="shared" si="6"/>
        <v>44854</v>
      </c>
      <c r="C58" s="82">
        <f t="shared" si="0"/>
        <v>44854</v>
      </c>
      <c r="D58" s="83">
        <f t="shared" si="1"/>
        <v>44856</v>
      </c>
      <c r="E58" s="83">
        <f t="shared" si="2"/>
        <v>44878</v>
      </c>
      <c r="F58" s="83">
        <f t="shared" si="3"/>
        <v>44879</v>
      </c>
      <c r="G58" s="83">
        <f t="shared" si="4"/>
        <v>44883</v>
      </c>
      <c r="H58" s="84">
        <f t="shared" si="5"/>
        <v>44884</v>
      </c>
    </row>
    <row r="59" spans="1:9">
      <c r="A59" s="80" t="s">
        <v>70</v>
      </c>
      <c r="B59" s="85">
        <f t="shared" si="6"/>
        <v>44861</v>
      </c>
      <c r="C59" s="86">
        <f t="shared" si="0"/>
        <v>44861</v>
      </c>
      <c r="D59" s="87">
        <f t="shared" si="1"/>
        <v>44863</v>
      </c>
      <c r="E59" s="87">
        <f t="shared" si="2"/>
        <v>44885</v>
      </c>
      <c r="F59" s="87">
        <f t="shared" si="3"/>
        <v>44886</v>
      </c>
      <c r="G59" s="87">
        <f t="shared" si="4"/>
        <v>44890</v>
      </c>
      <c r="H59" s="88">
        <f t="shared" si="5"/>
        <v>44891</v>
      </c>
    </row>
  </sheetData>
  <mergeCells count="6">
    <mergeCell ref="A53:H53"/>
    <mergeCell ref="A1:K4"/>
    <mergeCell ref="A7:I7"/>
    <mergeCell ref="A15:G15"/>
    <mergeCell ref="A22:H22"/>
    <mergeCell ref="A29:E2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53"/>
  <sheetViews>
    <sheetView topLeftCell="A125" workbookViewId="0">
      <selection activeCell="D141" sqref="D141"/>
    </sheetView>
  </sheetViews>
  <sheetFormatPr defaultRowHeight="15"/>
  <cols>
    <col min="1" max="1" width="50.85546875" customWidth="1"/>
    <col min="2" max="2" width="19.5703125" bestFit="1" customWidth="1"/>
    <col min="3" max="3" width="26.7109375" customWidth="1"/>
    <col min="4" max="4" width="17.42578125" customWidth="1"/>
    <col min="5" max="5" width="17" customWidth="1"/>
    <col min="6" max="6" width="22.5703125" customWidth="1"/>
    <col min="7" max="7" width="27.140625" customWidth="1"/>
    <col min="8" max="8" width="24.5703125" customWidth="1"/>
    <col min="9" max="9" width="22" customWidth="1"/>
  </cols>
  <sheetData>
    <row r="1" spans="1:9" ht="15" customHeight="1">
      <c r="A1" s="496" t="s">
        <v>71</v>
      </c>
      <c r="B1" s="496"/>
      <c r="C1" s="496"/>
      <c r="D1" s="496"/>
      <c r="E1" s="496"/>
      <c r="F1" s="496"/>
      <c r="G1" s="496"/>
      <c r="H1" s="496"/>
      <c r="I1" s="496"/>
    </row>
    <row r="2" spans="1:9" ht="15" customHeight="1">
      <c r="A2" s="496"/>
      <c r="B2" s="496"/>
      <c r="C2" s="496"/>
      <c r="D2" s="496"/>
      <c r="E2" s="496"/>
      <c r="F2" s="496"/>
      <c r="G2" s="496"/>
      <c r="H2" s="496"/>
      <c r="I2" s="496"/>
    </row>
    <row r="3" spans="1:9" ht="15" customHeight="1">
      <c r="A3" s="496"/>
      <c r="B3" s="496"/>
      <c r="C3" s="496"/>
      <c r="D3" s="496"/>
      <c r="E3" s="496"/>
      <c r="F3" s="496"/>
      <c r="G3" s="496"/>
      <c r="H3" s="496"/>
      <c r="I3" s="496"/>
    </row>
    <row r="4" spans="1:9" ht="15" customHeight="1">
      <c r="A4" s="496"/>
      <c r="B4" s="496"/>
      <c r="C4" s="496"/>
      <c r="D4" s="496"/>
      <c r="E4" s="496"/>
      <c r="F4" s="496"/>
      <c r="G4" s="496"/>
      <c r="H4" s="496"/>
      <c r="I4" s="496"/>
    </row>
    <row r="5" spans="1:9" ht="21">
      <c r="A5" s="497" t="s">
        <v>1</v>
      </c>
      <c r="B5" s="497"/>
      <c r="C5" s="497"/>
      <c r="D5" s="497"/>
      <c r="E5" s="497"/>
      <c r="F5" s="497"/>
      <c r="G5" s="497"/>
      <c r="H5" s="497"/>
      <c r="I5" s="497"/>
    </row>
    <row r="6" spans="1:9" ht="21">
      <c r="A6" s="89"/>
      <c r="B6" s="89"/>
      <c r="C6" s="89"/>
      <c r="D6" s="89"/>
      <c r="E6" s="89"/>
      <c r="F6" s="89"/>
      <c r="G6" s="89"/>
      <c r="H6" s="89"/>
      <c r="I6" s="89"/>
    </row>
    <row r="7" spans="1:9" ht="21">
      <c r="A7" s="498" t="s">
        <v>72</v>
      </c>
      <c r="B7" s="498"/>
      <c r="C7" s="498"/>
      <c r="D7" s="498"/>
      <c r="E7" s="498"/>
      <c r="F7" s="498"/>
      <c r="G7" s="498"/>
      <c r="H7" s="498"/>
      <c r="I7" s="89"/>
    </row>
    <row r="8" spans="1:9" ht="21.75" thickBot="1">
      <c r="A8" s="498"/>
      <c r="B8" s="498"/>
      <c r="C8" s="498"/>
      <c r="D8" s="498"/>
      <c r="E8" s="498"/>
      <c r="F8" s="498"/>
      <c r="G8" s="498"/>
      <c r="H8" s="498"/>
      <c r="I8" s="89"/>
    </row>
    <row r="9" spans="1:9" ht="39.75" customHeight="1" thickBot="1">
      <c r="A9" s="91" t="s">
        <v>3</v>
      </c>
      <c r="B9" s="92" t="s">
        <v>73</v>
      </c>
      <c r="C9" s="93" t="s">
        <v>35</v>
      </c>
      <c r="D9" s="93" t="s">
        <v>6</v>
      </c>
      <c r="E9" s="92" t="s">
        <v>74</v>
      </c>
      <c r="F9" s="92" t="s">
        <v>75</v>
      </c>
      <c r="G9" s="92" t="s">
        <v>76</v>
      </c>
      <c r="H9" s="92" t="s">
        <v>77</v>
      </c>
      <c r="I9" s="89"/>
    </row>
    <row r="10" spans="1:9" ht="24.75" customHeight="1">
      <c r="A10" s="94" t="s">
        <v>78</v>
      </c>
      <c r="B10" s="284">
        <v>44834</v>
      </c>
      <c r="C10" s="95">
        <f t="shared" ref="C10:C19" si="0">B10</f>
        <v>44834</v>
      </c>
      <c r="D10" s="95">
        <f>C10+1</f>
        <v>44835</v>
      </c>
      <c r="E10" s="96"/>
      <c r="F10" s="96"/>
      <c r="G10" s="96"/>
      <c r="H10" s="97"/>
      <c r="I10" s="89"/>
    </row>
    <row r="11" spans="1:9" ht="24.75" customHeight="1">
      <c r="A11" s="101" t="s">
        <v>79</v>
      </c>
      <c r="B11" s="282">
        <f>B10+3</f>
        <v>44837</v>
      </c>
      <c r="C11" s="98">
        <f t="shared" si="0"/>
        <v>44837</v>
      </c>
      <c r="D11" s="98">
        <f>D10+4</f>
        <v>44839</v>
      </c>
      <c r="E11" s="99">
        <f>D11+35</f>
        <v>44874</v>
      </c>
      <c r="F11" s="99">
        <f>E11+2</f>
        <v>44876</v>
      </c>
      <c r="G11" s="99">
        <f>F11+4</f>
        <v>44880</v>
      </c>
      <c r="H11" s="100">
        <v>2</v>
      </c>
      <c r="I11" s="89"/>
    </row>
    <row r="12" spans="1:9" ht="24.75" customHeight="1">
      <c r="A12" s="283" t="s">
        <v>80</v>
      </c>
      <c r="B12" s="282">
        <f t="shared" ref="B12:B19" si="1">B10+7</f>
        <v>44841</v>
      </c>
      <c r="C12" s="98">
        <f t="shared" si="0"/>
        <v>44841</v>
      </c>
      <c r="D12" s="98">
        <f>C12+1</f>
        <v>44842</v>
      </c>
      <c r="E12" s="102"/>
      <c r="F12" s="102"/>
      <c r="G12" s="102"/>
      <c r="H12" s="103"/>
      <c r="I12" s="89"/>
    </row>
    <row r="13" spans="1:9" ht="24.75" customHeight="1">
      <c r="A13" s="101" t="s">
        <v>45</v>
      </c>
      <c r="B13" s="282">
        <f t="shared" si="1"/>
        <v>44844</v>
      </c>
      <c r="C13" s="98">
        <f t="shared" si="0"/>
        <v>44844</v>
      </c>
      <c r="D13" s="98">
        <f>D12+4</f>
        <v>44846</v>
      </c>
      <c r="E13" s="99">
        <f>D13+35</f>
        <v>44881</v>
      </c>
      <c r="F13" s="99">
        <f>E13+2</f>
        <v>44883</v>
      </c>
      <c r="G13" s="99">
        <f>F13+4</f>
        <v>44887</v>
      </c>
      <c r="H13" s="100">
        <v>2</v>
      </c>
      <c r="I13" s="89"/>
    </row>
    <row r="14" spans="1:9" ht="24.75" customHeight="1">
      <c r="A14" s="101" t="s">
        <v>81</v>
      </c>
      <c r="B14" s="282">
        <f t="shared" si="1"/>
        <v>44848</v>
      </c>
      <c r="C14" s="98">
        <f t="shared" si="0"/>
        <v>44848</v>
      </c>
      <c r="D14" s="98">
        <f>C14+1</f>
        <v>44849</v>
      </c>
      <c r="E14" s="102"/>
      <c r="F14" s="102"/>
      <c r="G14" s="102"/>
      <c r="H14" s="103"/>
      <c r="I14" s="89"/>
    </row>
    <row r="15" spans="1:9" ht="24.75" customHeight="1">
      <c r="A15" s="101" t="s">
        <v>82</v>
      </c>
      <c r="B15" s="282">
        <f t="shared" si="1"/>
        <v>44851</v>
      </c>
      <c r="C15" s="98">
        <f t="shared" si="0"/>
        <v>44851</v>
      </c>
      <c r="D15" s="98">
        <f>D14+4</f>
        <v>44853</v>
      </c>
      <c r="E15" s="99">
        <f>D15+35</f>
        <v>44888</v>
      </c>
      <c r="F15" s="99">
        <f>E15+2</f>
        <v>44890</v>
      </c>
      <c r="G15" s="99">
        <f>F15+4</f>
        <v>44894</v>
      </c>
      <c r="H15" s="100">
        <v>2</v>
      </c>
      <c r="I15" s="89"/>
    </row>
    <row r="16" spans="1:9" ht="24.75" customHeight="1">
      <c r="A16" s="101" t="s">
        <v>83</v>
      </c>
      <c r="B16" s="282">
        <f t="shared" si="1"/>
        <v>44855</v>
      </c>
      <c r="C16" s="98">
        <f t="shared" si="0"/>
        <v>44855</v>
      </c>
      <c r="D16" s="98">
        <f>C16+1</f>
        <v>44856</v>
      </c>
      <c r="E16" s="102"/>
      <c r="F16" s="102"/>
      <c r="G16" s="102"/>
      <c r="H16" s="103"/>
      <c r="I16" s="89"/>
    </row>
    <row r="17" spans="1:9" ht="24.75" customHeight="1">
      <c r="A17" s="101" t="s">
        <v>84</v>
      </c>
      <c r="B17" s="282">
        <f t="shared" si="1"/>
        <v>44858</v>
      </c>
      <c r="C17" s="98">
        <f t="shared" si="0"/>
        <v>44858</v>
      </c>
      <c r="D17" s="98">
        <f>D16+4</f>
        <v>44860</v>
      </c>
      <c r="E17" s="99">
        <f>D17+35</f>
        <v>44895</v>
      </c>
      <c r="F17" s="99">
        <f>E17+2</f>
        <v>44897</v>
      </c>
      <c r="G17" s="99">
        <f>F17+4</f>
        <v>44901</v>
      </c>
      <c r="H17" s="100">
        <v>2</v>
      </c>
      <c r="I17" s="90"/>
    </row>
    <row r="18" spans="1:9" ht="24.75" customHeight="1">
      <c r="A18" s="101" t="s">
        <v>85</v>
      </c>
      <c r="B18" s="282">
        <f t="shared" si="1"/>
        <v>44862</v>
      </c>
      <c r="C18" s="98">
        <f t="shared" si="0"/>
        <v>44862</v>
      </c>
      <c r="D18" s="98">
        <f>C18+1</f>
        <v>44863</v>
      </c>
      <c r="E18" s="102"/>
      <c r="F18" s="102"/>
      <c r="G18" s="102"/>
      <c r="H18" s="103"/>
      <c r="I18" s="90"/>
    </row>
    <row r="19" spans="1:9" ht="24.75" customHeight="1" thickBot="1">
      <c r="A19" s="275" t="s">
        <v>45</v>
      </c>
      <c r="B19" s="285">
        <f t="shared" si="1"/>
        <v>44865</v>
      </c>
      <c r="C19" s="104">
        <f t="shared" si="0"/>
        <v>44865</v>
      </c>
      <c r="D19" s="104">
        <f>D18+4</f>
        <v>44867</v>
      </c>
      <c r="E19" s="105">
        <f>D19+35</f>
        <v>44902</v>
      </c>
      <c r="F19" s="105">
        <f>E19+2</f>
        <v>44904</v>
      </c>
      <c r="G19" s="105">
        <f>F19+4</f>
        <v>44908</v>
      </c>
      <c r="H19" s="106">
        <v>2</v>
      </c>
      <c r="I19" s="90"/>
    </row>
    <row r="20" spans="1:9" ht="15.75">
      <c r="A20" s="107"/>
      <c r="B20" s="108"/>
      <c r="C20" s="108"/>
      <c r="D20" s="108"/>
      <c r="E20" s="108"/>
      <c r="F20" s="108"/>
      <c r="G20" s="108"/>
      <c r="H20" s="108"/>
      <c r="I20" s="90"/>
    </row>
    <row r="21" spans="1:9" ht="15.75">
      <c r="A21" s="107"/>
      <c r="B21" s="108"/>
      <c r="C21" s="108"/>
      <c r="D21" s="108"/>
      <c r="E21" s="108"/>
      <c r="F21" s="108"/>
      <c r="G21" s="108"/>
      <c r="H21" s="108"/>
      <c r="I21" s="90"/>
    </row>
    <row r="22" spans="1:9" ht="15.75">
      <c r="A22" s="498" t="s">
        <v>86</v>
      </c>
      <c r="B22" s="498"/>
      <c r="C22" s="498"/>
      <c r="D22" s="498"/>
      <c r="E22" s="498"/>
      <c r="F22" s="498"/>
      <c r="G22" s="498"/>
      <c r="H22" s="498"/>
      <c r="I22" s="90"/>
    </row>
    <row r="23" spans="1:9" ht="33.75" customHeight="1" thickBot="1">
      <c r="A23" s="498"/>
      <c r="B23" s="498"/>
      <c r="C23" s="498"/>
      <c r="D23" s="498"/>
      <c r="E23" s="498"/>
      <c r="F23" s="498"/>
      <c r="G23" s="498"/>
      <c r="H23" s="498"/>
      <c r="I23" s="90"/>
    </row>
    <row r="24" spans="1:9" ht="30.75" thickBot="1">
      <c r="A24" s="91" t="s">
        <v>3</v>
      </c>
      <c r="B24" s="93" t="s">
        <v>73</v>
      </c>
      <c r="C24" s="93" t="s">
        <v>35</v>
      </c>
      <c r="D24" s="93" t="s">
        <v>6</v>
      </c>
      <c r="E24" s="11" t="s">
        <v>76</v>
      </c>
      <c r="F24" s="11" t="s">
        <v>87</v>
      </c>
      <c r="G24" s="11" t="s">
        <v>88</v>
      </c>
      <c r="H24" s="11" t="s">
        <v>89</v>
      </c>
      <c r="I24" s="90"/>
    </row>
    <row r="25" spans="1:9" ht="15.75">
      <c r="A25" s="94" t="s">
        <v>90</v>
      </c>
      <c r="B25" s="109">
        <v>44837</v>
      </c>
      <c r="C25" s="110">
        <f>B25</f>
        <v>44837</v>
      </c>
      <c r="D25" s="111">
        <f>C25</f>
        <v>44837</v>
      </c>
      <c r="E25" s="96"/>
      <c r="F25" s="96"/>
      <c r="G25" s="96"/>
      <c r="H25" s="97"/>
      <c r="I25" s="90"/>
    </row>
    <row r="26" spans="1:9" ht="15.75">
      <c r="A26" s="101" t="s">
        <v>45</v>
      </c>
      <c r="B26" s="112">
        <f>B25+2</f>
        <v>44839</v>
      </c>
      <c r="C26" s="5">
        <f t="shared" ref="C26:C34" si="2">B26</f>
        <v>44839</v>
      </c>
      <c r="D26" s="113">
        <f>D25+4</f>
        <v>44841</v>
      </c>
      <c r="E26" s="99">
        <f>D26+36</f>
        <v>44877</v>
      </c>
      <c r="F26" s="99">
        <f>E26+3</f>
        <v>44880</v>
      </c>
      <c r="G26" s="99">
        <f>F26+4</f>
        <v>44884</v>
      </c>
      <c r="H26" s="100">
        <f>G26+3</f>
        <v>44887</v>
      </c>
      <c r="I26" s="90"/>
    </row>
    <row r="27" spans="1:9" ht="15.75">
      <c r="A27" s="101" t="s">
        <v>91</v>
      </c>
      <c r="B27" s="112">
        <f>B25+7</f>
        <v>44844</v>
      </c>
      <c r="C27" s="5">
        <f t="shared" si="2"/>
        <v>44844</v>
      </c>
      <c r="D27" s="113">
        <f>C27</f>
        <v>44844</v>
      </c>
      <c r="E27" s="102"/>
      <c r="F27" s="102"/>
      <c r="G27" s="102"/>
      <c r="H27" s="103"/>
      <c r="I27" s="90"/>
    </row>
    <row r="28" spans="1:9" ht="15.75">
      <c r="A28" s="101" t="s">
        <v>92</v>
      </c>
      <c r="B28" s="112">
        <f>B27+2</f>
        <v>44846</v>
      </c>
      <c r="C28" s="5">
        <f t="shared" si="2"/>
        <v>44846</v>
      </c>
      <c r="D28" s="113">
        <f>D26+7</f>
        <v>44848</v>
      </c>
      <c r="E28" s="99">
        <f>D28+36</f>
        <v>44884</v>
      </c>
      <c r="F28" s="99">
        <f>E28+3</f>
        <v>44887</v>
      </c>
      <c r="G28" s="99">
        <f>F28+4</f>
        <v>44891</v>
      </c>
      <c r="H28" s="100">
        <f>G28+3</f>
        <v>44894</v>
      </c>
      <c r="I28" s="90"/>
    </row>
    <row r="29" spans="1:9" ht="15.75">
      <c r="A29" s="101" t="s">
        <v>93</v>
      </c>
      <c r="B29" s="112">
        <f>B25+14</f>
        <v>44851</v>
      </c>
      <c r="C29" s="5">
        <f t="shared" si="2"/>
        <v>44851</v>
      </c>
      <c r="D29" s="113">
        <f>C29</f>
        <v>44851</v>
      </c>
      <c r="E29" s="102"/>
      <c r="F29" s="102"/>
      <c r="G29" s="102"/>
      <c r="H29" s="103"/>
      <c r="I29" s="90"/>
    </row>
    <row r="30" spans="1:9" ht="15.75">
      <c r="A30" s="101" t="s">
        <v>45</v>
      </c>
      <c r="B30" s="112">
        <f>B29+2</f>
        <v>44853</v>
      </c>
      <c r="C30" s="412">
        <f t="shared" si="2"/>
        <v>44853</v>
      </c>
      <c r="D30" s="113">
        <f>D28+7</f>
        <v>44855</v>
      </c>
      <c r="E30" s="99">
        <f>D30+36</f>
        <v>44891</v>
      </c>
      <c r="F30" s="99">
        <f>E30+3</f>
        <v>44894</v>
      </c>
      <c r="G30" s="99">
        <f>F30+4</f>
        <v>44898</v>
      </c>
      <c r="H30" s="100">
        <f>G30+3</f>
        <v>44901</v>
      </c>
      <c r="I30" s="90"/>
    </row>
    <row r="31" spans="1:9" ht="15.75">
      <c r="A31" s="101" t="s">
        <v>94</v>
      </c>
      <c r="B31" s="114">
        <f>B29+7</f>
        <v>44858</v>
      </c>
      <c r="C31" s="115">
        <f t="shared" si="2"/>
        <v>44858</v>
      </c>
      <c r="D31" s="113">
        <f>C31</f>
        <v>44858</v>
      </c>
      <c r="E31" s="102"/>
      <c r="F31" s="102"/>
      <c r="G31" s="102"/>
      <c r="H31" s="103"/>
      <c r="I31" s="90"/>
    </row>
    <row r="32" spans="1:9" ht="15.75">
      <c r="A32" s="101" t="s">
        <v>95</v>
      </c>
      <c r="B32" s="112">
        <f>B31+2</f>
        <v>44860</v>
      </c>
      <c r="C32" s="5">
        <f t="shared" si="2"/>
        <v>44860</v>
      </c>
      <c r="D32" s="113">
        <f>D30+7</f>
        <v>44862</v>
      </c>
      <c r="E32" s="99">
        <f>D32+36</f>
        <v>44898</v>
      </c>
      <c r="F32" s="99">
        <f>E32+3</f>
        <v>44901</v>
      </c>
      <c r="G32" s="99">
        <f>F32+4</f>
        <v>44905</v>
      </c>
      <c r="H32" s="100">
        <f>G32+3</f>
        <v>44908</v>
      </c>
      <c r="I32" s="90"/>
    </row>
    <row r="33" spans="1:9" ht="15.75">
      <c r="A33" s="101" t="s">
        <v>96</v>
      </c>
      <c r="B33" s="114">
        <f>B31+7</f>
        <v>44865</v>
      </c>
      <c r="C33" s="115">
        <f t="shared" si="2"/>
        <v>44865</v>
      </c>
      <c r="D33" s="113">
        <f>C33</f>
        <v>44865</v>
      </c>
      <c r="E33" s="102"/>
      <c r="F33" s="102"/>
      <c r="G33" s="102"/>
      <c r="H33" s="103"/>
      <c r="I33" s="90"/>
    </row>
    <row r="34" spans="1:9" ht="16.5" thickBot="1">
      <c r="A34" s="116" t="s">
        <v>45</v>
      </c>
      <c r="B34" s="117">
        <f>B33+2</f>
        <v>44867</v>
      </c>
      <c r="C34" s="6">
        <f t="shared" si="2"/>
        <v>44867</v>
      </c>
      <c r="D34" s="118">
        <f>D32+7</f>
        <v>44869</v>
      </c>
      <c r="E34" s="105">
        <f>D34+36</f>
        <v>44905</v>
      </c>
      <c r="F34" s="105">
        <f>E34+3</f>
        <v>44908</v>
      </c>
      <c r="G34" s="105">
        <f>F34+4</f>
        <v>44912</v>
      </c>
      <c r="H34" s="106">
        <f>G34+3</f>
        <v>44915</v>
      </c>
      <c r="I34" s="90"/>
    </row>
    <row r="35" spans="1:9" ht="16.5" thickBot="1">
      <c r="A35" s="119"/>
      <c r="B35" s="9"/>
      <c r="C35" s="13"/>
      <c r="D35" s="13"/>
      <c r="E35" s="13"/>
      <c r="F35" s="120"/>
      <c r="G35" s="90"/>
      <c r="H35" s="90"/>
      <c r="I35" s="90"/>
    </row>
    <row r="36" spans="1:9" ht="16.5" thickBot="1">
      <c r="A36" s="499" t="s">
        <v>97</v>
      </c>
      <c r="B36" s="499"/>
      <c r="C36" s="499"/>
      <c r="D36" s="499"/>
      <c r="E36" s="499"/>
      <c r="F36" s="499"/>
      <c r="G36" s="90"/>
      <c r="H36" s="90"/>
      <c r="I36" s="90"/>
    </row>
    <row r="37" spans="1:9" ht="72.75" customHeight="1" thickBot="1">
      <c r="A37" s="121" t="s">
        <v>98</v>
      </c>
      <c r="B37" s="122" t="s">
        <v>99</v>
      </c>
      <c r="C37" s="123" t="s">
        <v>43</v>
      </c>
      <c r="D37" s="122" t="s">
        <v>6</v>
      </c>
      <c r="E37" s="124" t="s">
        <v>100</v>
      </c>
      <c r="F37" s="125" t="s">
        <v>101</v>
      </c>
      <c r="G37" s="90"/>
      <c r="H37" s="90"/>
      <c r="I37" s="90"/>
    </row>
    <row r="38" spans="1:9" ht="15.75">
      <c r="A38" s="31" t="s">
        <v>102</v>
      </c>
      <c r="B38" s="126">
        <v>44833</v>
      </c>
      <c r="C38" s="127">
        <f t="shared" ref="C38:C41" si="3">B38+1</f>
        <v>44834</v>
      </c>
      <c r="D38" s="127">
        <f>C38+2</f>
        <v>44836</v>
      </c>
      <c r="E38" s="128">
        <f>D38+22</f>
        <v>44858</v>
      </c>
      <c r="F38" s="129">
        <f>D38+29</f>
        <v>44865</v>
      </c>
      <c r="G38" s="90"/>
      <c r="H38" s="90"/>
      <c r="I38" s="90"/>
    </row>
    <row r="39" spans="1:9" ht="15.75">
      <c r="A39" s="14" t="s">
        <v>103</v>
      </c>
      <c r="B39" s="114">
        <f>B38+7</f>
        <v>44840</v>
      </c>
      <c r="C39" s="115">
        <f t="shared" si="3"/>
        <v>44841</v>
      </c>
      <c r="D39" s="115">
        <f t="shared" ref="D39:D41" si="4">C39+2</f>
        <v>44843</v>
      </c>
      <c r="E39" s="113">
        <f>D39+22</f>
        <v>44865</v>
      </c>
      <c r="F39" s="130">
        <f>D39+29</f>
        <v>44872</v>
      </c>
      <c r="G39" s="90"/>
      <c r="H39" s="90"/>
      <c r="I39" s="90"/>
    </row>
    <row r="40" spans="1:9" ht="15.75">
      <c r="A40" s="14" t="s">
        <v>104</v>
      </c>
      <c r="B40" s="131">
        <f>B39+7</f>
        <v>44847</v>
      </c>
      <c r="C40" s="113">
        <f t="shared" si="3"/>
        <v>44848</v>
      </c>
      <c r="D40" s="113">
        <f t="shared" si="4"/>
        <v>44850</v>
      </c>
      <c r="E40" s="113">
        <f>D40+22</f>
        <v>44872</v>
      </c>
      <c r="F40" s="132">
        <f>D40+29</f>
        <v>44879</v>
      </c>
      <c r="G40" s="90"/>
      <c r="H40" s="90"/>
      <c r="I40" s="90"/>
    </row>
    <row r="41" spans="1:9" ht="16.5" thickBot="1">
      <c r="A41" s="15" t="s">
        <v>105</v>
      </c>
      <c r="B41" s="133">
        <f>B40+7</f>
        <v>44854</v>
      </c>
      <c r="C41" s="118">
        <f t="shared" si="3"/>
        <v>44855</v>
      </c>
      <c r="D41" s="134">
        <f t="shared" si="4"/>
        <v>44857</v>
      </c>
      <c r="E41" s="118">
        <f>D41+22</f>
        <v>44879</v>
      </c>
      <c r="F41" s="135">
        <f>D41+29</f>
        <v>44886</v>
      </c>
      <c r="G41" s="90"/>
      <c r="H41" s="90"/>
      <c r="I41" s="90"/>
    </row>
    <row r="42" spans="1:9" ht="16.5" thickBot="1">
      <c r="A42" s="136"/>
      <c r="B42" s="137"/>
      <c r="C42" s="137"/>
      <c r="D42" s="137"/>
      <c r="E42" s="32"/>
      <c r="F42" s="138"/>
      <c r="G42" s="90"/>
      <c r="H42" s="90"/>
      <c r="I42" s="90"/>
    </row>
    <row r="43" spans="1:9" ht="15.75">
      <c r="A43" s="500" t="s">
        <v>106</v>
      </c>
      <c r="B43" s="501"/>
      <c r="C43" s="501"/>
      <c r="D43" s="501"/>
      <c r="E43" s="501"/>
      <c r="F43" s="90"/>
      <c r="G43" s="90"/>
      <c r="H43" s="90"/>
    </row>
    <row r="44" spans="1:9" ht="20.25" customHeight="1" thickBot="1">
      <c r="A44" s="502" t="s">
        <v>107</v>
      </c>
      <c r="B44" s="503"/>
      <c r="C44" s="503"/>
      <c r="D44" s="503"/>
      <c r="E44" s="503"/>
      <c r="F44" s="90"/>
      <c r="G44" s="90"/>
      <c r="H44" s="90"/>
    </row>
    <row r="45" spans="1:9" ht="30.75" thickBot="1">
      <c r="A45" s="139" t="s">
        <v>108</v>
      </c>
      <c r="B45" s="140" t="s">
        <v>50</v>
      </c>
      <c r="C45" s="141" t="s">
        <v>43</v>
      </c>
      <c r="D45" s="141" t="s">
        <v>6</v>
      </c>
      <c r="E45" s="142" t="s">
        <v>109</v>
      </c>
      <c r="F45" s="90"/>
      <c r="G45" s="90"/>
      <c r="H45" s="90"/>
    </row>
    <row r="46" spans="1:9" ht="15.75">
      <c r="A46" s="31" t="s">
        <v>45</v>
      </c>
      <c r="B46" s="278">
        <v>44832</v>
      </c>
      <c r="C46" s="33">
        <f>B46</f>
        <v>44832</v>
      </c>
      <c r="D46" s="33">
        <f>C46+2</f>
        <v>44834</v>
      </c>
      <c r="E46" s="34">
        <f>D46+21</f>
        <v>44855</v>
      </c>
      <c r="F46" s="90"/>
      <c r="G46" s="90"/>
      <c r="H46" s="90"/>
    </row>
    <row r="47" spans="1:9" ht="15" customHeight="1">
      <c r="A47" s="280" t="s">
        <v>110</v>
      </c>
      <c r="B47" s="276">
        <f>B46+7</f>
        <v>44839</v>
      </c>
      <c r="C47" s="277">
        <f>B47</f>
        <v>44839</v>
      </c>
      <c r="D47" s="277">
        <f>C47+2</f>
        <v>44841</v>
      </c>
      <c r="E47" s="7">
        <f>D47+21</f>
        <v>44862</v>
      </c>
      <c r="F47" s="90"/>
      <c r="G47" s="90"/>
      <c r="H47" s="90"/>
    </row>
    <row r="48" spans="1:9" ht="15.75">
      <c r="A48" s="280" t="s">
        <v>111</v>
      </c>
      <c r="B48" s="276">
        <f t="shared" ref="B48:B50" si="5">B47+7</f>
        <v>44846</v>
      </c>
      <c r="C48" s="277">
        <f t="shared" ref="C48:C49" si="6">B48</f>
        <v>44846</v>
      </c>
      <c r="D48" s="277">
        <f t="shared" ref="D48:D49" si="7">C48+2</f>
        <v>44848</v>
      </c>
      <c r="E48" s="7">
        <f t="shared" ref="E48:E49" si="8">D48+21</f>
        <v>44869</v>
      </c>
      <c r="F48" s="90"/>
      <c r="G48" s="90"/>
      <c r="H48" s="90"/>
    </row>
    <row r="49" spans="1:9" ht="15.75">
      <c r="A49" s="280" t="s">
        <v>112</v>
      </c>
      <c r="B49" s="276">
        <f t="shared" si="5"/>
        <v>44853</v>
      </c>
      <c r="C49" s="277">
        <f t="shared" si="6"/>
        <v>44853</v>
      </c>
      <c r="D49" s="277">
        <f t="shared" si="7"/>
        <v>44855</v>
      </c>
      <c r="E49" s="7">
        <f t="shared" si="8"/>
        <v>44876</v>
      </c>
      <c r="F49" s="90"/>
      <c r="G49" s="90"/>
      <c r="H49" s="90"/>
    </row>
    <row r="50" spans="1:9" ht="16.5" thickBot="1">
      <c r="A50" s="281" t="s">
        <v>113</v>
      </c>
      <c r="B50" s="279">
        <f t="shared" si="5"/>
        <v>44860</v>
      </c>
      <c r="C50" s="144">
        <f t="shared" ref="C50" si="9">B50</f>
        <v>44860</v>
      </c>
      <c r="D50" s="144">
        <f t="shared" ref="D50" si="10">C50+2</f>
        <v>44862</v>
      </c>
      <c r="E50" s="35">
        <f t="shared" ref="E50" si="11">D50+21</f>
        <v>44883</v>
      </c>
      <c r="F50" s="90"/>
      <c r="G50" s="90"/>
      <c r="H50" s="90"/>
    </row>
    <row r="51" spans="1:9" ht="16.5" thickBot="1">
      <c r="A51" s="143"/>
      <c r="B51" s="137"/>
      <c r="C51" s="137"/>
      <c r="D51" s="137"/>
      <c r="E51" s="32"/>
      <c r="F51" s="90"/>
      <c r="G51" s="90"/>
      <c r="H51" s="90"/>
    </row>
    <row r="52" spans="1:9" ht="15.75">
      <c r="A52" s="500" t="s">
        <v>114</v>
      </c>
      <c r="B52" s="501"/>
      <c r="C52" s="501"/>
      <c r="D52" s="501"/>
      <c r="E52" s="501"/>
      <c r="F52" s="90"/>
      <c r="G52" s="90"/>
      <c r="H52" s="90"/>
    </row>
    <row r="53" spans="1:9" ht="16.5" thickBot="1">
      <c r="A53" s="502" t="s">
        <v>107</v>
      </c>
      <c r="B53" s="503"/>
      <c r="C53" s="503"/>
      <c r="D53" s="503"/>
      <c r="E53" s="503"/>
      <c r="F53" s="90"/>
      <c r="G53" s="90"/>
      <c r="H53" s="90"/>
    </row>
    <row r="54" spans="1:9" ht="30.75" thickBot="1">
      <c r="A54" s="139" t="s">
        <v>108</v>
      </c>
      <c r="B54" s="140" t="s">
        <v>115</v>
      </c>
      <c r="C54" s="141" t="s">
        <v>43</v>
      </c>
      <c r="D54" s="141" t="s">
        <v>6</v>
      </c>
      <c r="E54" s="142" t="s">
        <v>116</v>
      </c>
      <c r="F54" s="90"/>
      <c r="G54" s="90"/>
      <c r="H54" s="90"/>
    </row>
    <row r="55" spans="1:9" ht="15.75">
      <c r="A55" s="31" t="s">
        <v>117</v>
      </c>
      <c r="B55" s="278">
        <v>44834</v>
      </c>
      <c r="C55" s="33">
        <f>B55</f>
        <v>44834</v>
      </c>
      <c r="D55" s="33">
        <f>C55+2</f>
        <v>44836</v>
      </c>
      <c r="E55" s="34">
        <f>D55+22</f>
        <v>44858</v>
      </c>
      <c r="F55" s="90"/>
      <c r="G55" s="90"/>
      <c r="H55" s="90"/>
    </row>
    <row r="56" spans="1:9" ht="15.75">
      <c r="A56" s="280" t="s">
        <v>45</v>
      </c>
      <c r="B56" s="276">
        <f>B55+7</f>
        <v>44841</v>
      </c>
      <c r="C56" s="277">
        <f>B56</f>
        <v>44841</v>
      </c>
      <c r="D56" s="277">
        <f>C56+2</f>
        <v>44843</v>
      </c>
      <c r="E56" s="7">
        <f>D56+22</f>
        <v>44865</v>
      </c>
      <c r="F56" s="90"/>
      <c r="G56" s="90"/>
      <c r="H56" s="90"/>
    </row>
    <row r="57" spans="1:9" ht="15.75">
      <c r="A57" s="280" t="s">
        <v>118</v>
      </c>
      <c r="B57" s="276">
        <f t="shared" ref="B57:B59" si="12">B56+7</f>
        <v>44848</v>
      </c>
      <c r="C57" s="277">
        <f t="shared" ref="C57:C58" si="13">B57</f>
        <v>44848</v>
      </c>
      <c r="D57" s="277">
        <f t="shared" ref="D57:D58" si="14">C57+2</f>
        <v>44850</v>
      </c>
      <c r="E57" s="7">
        <f t="shared" ref="E57:E58" si="15">D57+22</f>
        <v>44872</v>
      </c>
      <c r="F57" s="138"/>
      <c r="G57" s="90"/>
      <c r="H57" s="90"/>
      <c r="I57" s="90"/>
    </row>
    <row r="58" spans="1:9" ht="15.75">
      <c r="A58" s="280" t="s">
        <v>119</v>
      </c>
      <c r="B58" s="276">
        <f t="shared" si="12"/>
        <v>44855</v>
      </c>
      <c r="C58" s="277">
        <f t="shared" si="13"/>
        <v>44855</v>
      </c>
      <c r="D58" s="277">
        <f t="shared" si="14"/>
        <v>44857</v>
      </c>
      <c r="E58" s="7">
        <f t="shared" si="15"/>
        <v>44879</v>
      </c>
      <c r="F58" s="138"/>
      <c r="G58" s="90"/>
      <c r="H58" s="90"/>
      <c r="I58" s="90"/>
    </row>
    <row r="59" spans="1:9" ht="16.5" thickBot="1">
      <c r="A59" s="281" t="s">
        <v>120</v>
      </c>
      <c r="B59" s="279">
        <f t="shared" si="12"/>
        <v>44862</v>
      </c>
      <c r="C59" s="144">
        <f t="shared" ref="C59" si="16">B59</f>
        <v>44862</v>
      </c>
      <c r="D59" s="144">
        <f t="shared" ref="D59" si="17">C59+2</f>
        <v>44864</v>
      </c>
      <c r="E59" s="35">
        <f t="shared" ref="E59" si="18">D59+22</f>
        <v>44886</v>
      </c>
      <c r="F59" s="138"/>
      <c r="G59" s="90"/>
      <c r="H59" s="90"/>
      <c r="I59" s="90"/>
    </row>
    <row r="60" spans="1:9" ht="15.75">
      <c r="A60" s="145"/>
      <c r="B60" s="9"/>
      <c r="C60" s="9"/>
      <c r="D60" s="13"/>
      <c r="E60" s="13"/>
      <c r="F60" s="120"/>
      <c r="G60" s="90"/>
      <c r="H60" s="90"/>
      <c r="I60" s="90"/>
    </row>
    <row r="61" spans="1:9" ht="15.75">
      <c r="A61" s="363"/>
      <c r="B61" s="9"/>
      <c r="C61" s="9"/>
      <c r="D61" s="13"/>
      <c r="E61" s="13"/>
      <c r="F61" s="13"/>
      <c r="G61" s="13"/>
      <c r="H61" s="364"/>
      <c r="I61" s="90"/>
    </row>
    <row r="62" spans="1:9" ht="15.75">
      <c r="A62" s="504" t="s">
        <v>121</v>
      </c>
      <c r="B62" s="505"/>
      <c r="C62" s="505"/>
      <c r="D62" s="505"/>
      <c r="E62" s="505"/>
      <c r="F62" s="505"/>
      <c r="G62" s="505"/>
      <c r="H62" s="505"/>
      <c r="I62" s="90"/>
    </row>
    <row r="63" spans="1:9" ht="30">
      <c r="A63" s="146" t="s">
        <v>98</v>
      </c>
      <c r="B63" s="147" t="s">
        <v>25</v>
      </c>
      <c r="C63" s="148" t="s">
        <v>43</v>
      </c>
      <c r="D63" s="148" t="s">
        <v>6</v>
      </c>
      <c r="E63" s="148" t="s">
        <v>122</v>
      </c>
      <c r="F63" s="148" t="s">
        <v>123</v>
      </c>
      <c r="G63" s="149" t="s">
        <v>124</v>
      </c>
      <c r="H63" s="150" t="s">
        <v>125</v>
      </c>
      <c r="I63" s="90"/>
    </row>
    <row r="64" spans="1:9" ht="30.75">
      <c r="A64" s="375" t="s">
        <v>126</v>
      </c>
      <c r="B64" s="151">
        <v>44834</v>
      </c>
      <c r="C64" s="110" t="s">
        <v>127</v>
      </c>
      <c r="D64" s="111">
        <v>44836</v>
      </c>
      <c r="E64" s="111">
        <f>D64+15</f>
        <v>44851</v>
      </c>
      <c r="F64" s="152">
        <f>D64+17</f>
        <v>44853</v>
      </c>
      <c r="G64" s="153">
        <f>F64+2</f>
        <v>44855</v>
      </c>
      <c r="H64" s="154">
        <f>G64+2</f>
        <v>44857</v>
      </c>
      <c r="I64" s="90"/>
    </row>
    <row r="65" spans="1:9" ht="15.75">
      <c r="A65" s="286" t="s">
        <v>45</v>
      </c>
      <c r="B65" s="114">
        <f>B64+7</f>
        <v>44841</v>
      </c>
      <c r="C65" s="110" t="s">
        <v>127</v>
      </c>
      <c r="D65" s="113">
        <v>44843</v>
      </c>
      <c r="E65" s="115">
        <f>E64+7</f>
        <v>44858</v>
      </c>
      <c r="F65" s="115">
        <f>E65+2</f>
        <v>44860</v>
      </c>
      <c r="G65" s="113">
        <f t="shared" ref="G65:G68" si="19">F65+2</f>
        <v>44862</v>
      </c>
      <c r="H65" s="155">
        <f>H64+7</f>
        <v>44864</v>
      </c>
      <c r="I65" s="90"/>
    </row>
    <row r="66" spans="1:9" ht="15.75">
      <c r="A66" s="287" t="s">
        <v>128</v>
      </c>
      <c r="B66" s="156">
        <f>B65+7</f>
        <v>44848</v>
      </c>
      <c r="C66" s="110" t="s">
        <v>127</v>
      </c>
      <c r="D66" s="157">
        <v>44850</v>
      </c>
      <c r="E66" s="157">
        <f>D66+15</f>
        <v>44865</v>
      </c>
      <c r="F66" s="157">
        <f>E66+2</f>
        <v>44867</v>
      </c>
      <c r="G66" s="157">
        <f t="shared" si="19"/>
        <v>44869</v>
      </c>
      <c r="H66" s="158">
        <f t="shared" ref="H66:H68" si="20">G66+2</f>
        <v>44871</v>
      </c>
      <c r="I66" s="90"/>
    </row>
    <row r="67" spans="1:9" ht="15.75">
      <c r="A67" s="159" t="s">
        <v>129</v>
      </c>
      <c r="B67" s="160">
        <f>B66+7</f>
        <v>44855</v>
      </c>
      <c r="C67" s="110" t="s">
        <v>127</v>
      </c>
      <c r="D67" s="161">
        <v>44857</v>
      </c>
      <c r="E67" s="161">
        <f>D67+15</f>
        <v>44872</v>
      </c>
      <c r="F67" s="161">
        <f>E67+2</f>
        <v>44874</v>
      </c>
      <c r="G67" s="161">
        <f t="shared" si="19"/>
        <v>44876</v>
      </c>
      <c r="H67" s="162">
        <f t="shared" si="20"/>
        <v>44878</v>
      </c>
      <c r="I67" s="90"/>
    </row>
    <row r="68" spans="1:9" ht="15.75">
      <c r="A68" s="288" t="s">
        <v>130</v>
      </c>
      <c r="B68" s="163">
        <f>B67+7</f>
        <v>44862</v>
      </c>
      <c r="C68" s="110" t="s">
        <v>127</v>
      </c>
      <c r="D68" s="118">
        <v>44864</v>
      </c>
      <c r="E68" s="118">
        <f>D68+15</f>
        <v>44879</v>
      </c>
      <c r="F68" s="118">
        <f>E68+2</f>
        <v>44881</v>
      </c>
      <c r="G68" s="118">
        <f t="shared" si="19"/>
        <v>44883</v>
      </c>
      <c r="H68" s="164">
        <f t="shared" si="20"/>
        <v>44885</v>
      </c>
      <c r="I68" s="90"/>
    </row>
    <row r="69" spans="1:9" ht="15.75">
      <c r="A69" s="165"/>
      <c r="B69" s="166"/>
      <c r="C69" s="166"/>
      <c r="D69" s="167"/>
      <c r="E69" s="167"/>
      <c r="F69" s="167"/>
      <c r="G69" s="167"/>
      <c r="H69" s="168"/>
      <c r="I69" s="90"/>
    </row>
    <row r="70" spans="1:9" ht="16.5" thickBot="1">
      <c r="A70" s="504" t="s">
        <v>131</v>
      </c>
      <c r="B70" s="505"/>
      <c r="C70" s="505"/>
      <c r="D70" s="505"/>
      <c r="E70" s="505"/>
      <c r="F70" s="505"/>
      <c r="G70" s="505"/>
      <c r="H70" s="505"/>
      <c r="I70" s="90"/>
    </row>
    <row r="71" spans="1:9" ht="30.75" thickBot="1">
      <c r="A71" s="169" t="s">
        <v>98</v>
      </c>
      <c r="B71" s="140" t="s">
        <v>25</v>
      </c>
      <c r="C71" s="141" t="s">
        <v>43</v>
      </c>
      <c r="D71" s="141" t="s">
        <v>6</v>
      </c>
      <c r="E71" s="141" t="s">
        <v>132</v>
      </c>
      <c r="F71" s="141" t="s">
        <v>122</v>
      </c>
      <c r="G71" s="141" t="s">
        <v>133</v>
      </c>
      <c r="H71" s="170" t="s">
        <v>134</v>
      </c>
      <c r="I71" s="90"/>
    </row>
    <row r="72" spans="1:9" ht="15.75">
      <c r="A72" s="443" t="s">
        <v>135</v>
      </c>
      <c r="B72" s="289">
        <v>44848</v>
      </c>
      <c r="C72" s="290" t="s">
        <v>127</v>
      </c>
      <c r="D72" s="291">
        <v>44851</v>
      </c>
      <c r="E72" s="171">
        <f>D72+8</f>
        <v>44859</v>
      </c>
      <c r="F72" s="172">
        <f>D72+16</f>
        <v>44867</v>
      </c>
      <c r="G72" s="173">
        <f>D72+19</f>
        <v>44870</v>
      </c>
      <c r="H72" s="174">
        <f>D72+22</f>
        <v>44873</v>
      </c>
      <c r="I72" s="90"/>
    </row>
    <row r="73" spans="1:9" ht="15.75">
      <c r="A73" s="175" t="s">
        <v>136</v>
      </c>
      <c r="B73" s="292">
        <v>44855</v>
      </c>
      <c r="C73" s="82" t="s">
        <v>127</v>
      </c>
      <c r="D73" s="83">
        <v>44858</v>
      </c>
      <c r="E73" s="176">
        <f>D73+8</f>
        <v>44866</v>
      </c>
      <c r="F73" s="177">
        <f t="shared" ref="F73" si="21">D73+16</f>
        <v>44874</v>
      </c>
      <c r="G73" s="178">
        <f>D73+19</f>
        <v>44877</v>
      </c>
      <c r="H73" s="179">
        <f>D73+22</f>
        <v>44880</v>
      </c>
      <c r="I73" s="90"/>
    </row>
    <row r="74" spans="1:9" ht="15.75">
      <c r="A74" s="175" t="s">
        <v>137</v>
      </c>
      <c r="B74" s="292">
        <v>44862</v>
      </c>
      <c r="C74" s="82" t="s">
        <v>127</v>
      </c>
      <c r="D74" s="83">
        <v>44865</v>
      </c>
      <c r="E74" s="176">
        <f>D74+8</f>
        <v>44873</v>
      </c>
      <c r="F74" s="180">
        <f>D74+16</f>
        <v>44881</v>
      </c>
      <c r="G74" s="178">
        <f>D74+19</f>
        <v>44884</v>
      </c>
      <c r="H74" s="179">
        <f>D74+22</f>
        <v>44887</v>
      </c>
      <c r="I74" s="90"/>
    </row>
    <row r="75" spans="1:9" ht="16.5" thickBot="1">
      <c r="A75" s="181"/>
      <c r="B75" s="182"/>
      <c r="C75" s="293"/>
      <c r="D75" s="183"/>
      <c r="E75" s="184"/>
      <c r="F75" s="185"/>
      <c r="G75" s="186"/>
      <c r="H75" s="187"/>
      <c r="I75" s="90"/>
    </row>
    <row r="76" spans="1:9" ht="16.5" thickBot="1">
      <c r="A76" s="188"/>
      <c r="B76" s="9"/>
      <c r="C76" s="9"/>
      <c r="D76" s="13"/>
      <c r="E76" s="13"/>
      <c r="F76" s="120"/>
      <c r="G76" s="189"/>
      <c r="H76" s="190"/>
      <c r="I76" s="90"/>
    </row>
    <row r="77" spans="1:9" ht="16.5" thickBot="1">
      <c r="A77" s="493" t="s">
        <v>138</v>
      </c>
      <c r="B77" s="494"/>
      <c r="C77" s="494"/>
      <c r="D77" s="494"/>
      <c r="E77" s="494"/>
      <c r="F77" s="494"/>
      <c r="G77" s="494"/>
      <c r="H77" s="495"/>
      <c r="I77" s="90"/>
    </row>
    <row r="78" spans="1:9" ht="45.75" thickBot="1">
      <c r="A78" s="191" t="s">
        <v>98</v>
      </c>
      <c r="B78" s="192" t="s">
        <v>25</v>
      </c>
      <c r="C78" s="193" t="s">
        <v>43</v>
      </c>
      <c r="D78" s="193" t="s">
        <v>6</v>
      </c>
      <c r="E78" s="193" t="s">
        <v>139</v>
      </c>
      <c r="F78" s="193" t="s">
        <v>122</v>
      </c>
      <c r="G78" s="193" t="s">
        <v>140</v>
      </c>
      <c r="H78" s="194" t="s">
        <v>123</v>
      </c>
      <c r="I78" s="90"/>
    </row>
    <row r="79" spans="1:9" ht="15.75">
      <c r="A79" s="298" t="s">
        <v>141</v>
      </c>
      <c r="B79" s="295">
        <v>44834</v>
      </c>
      <c r="C79" s="207" t="s">
        <v>127</v>
      </c>
      <c r="D79" s="207">
        <v>44839</v>
      </c>
      <c r="E79" s="207">
        <f>D79+8</f>
        <v>44847</v>
      </c>
      <c r="F79" s="294">
        <f t="shared" ref="F79:F82" si="22">D79+17</f>
        <v>44856</v>
      </c>
      <c r="G79" s="209">
        <f t="shared" ref="G79:G82" si="23">F79+3</f>
        <v>44859</v>
      </c>
      <c r="H79" s="210">
        <f>G79+2</f>
        <v>44861</v>
      </c>
      <c r="I79" s="90"/>
    </row>
    <row r="80" spans="1:9" ht="15.75">
      <c r="A80" s="299" t="s">
        <v>142</v>
      </c>
      <c r="B80" s="295">
        <v>44834</v>
      </c>
      <c r="C80" s="196" t="s">
        <v>127</v>
      </c>
      <c r="D80" s="196">
        <v>44840</v>
      </c>
      <c r="E80" s="196">
        <f>D80+8</f>
        <v>44848</v>
      </c>
      <c r="F80" s="197">
        <f t="shared" si="22"/>
        <v>44857</v>
      </c>
      <c r="G80" s="198">
        <f t="shared" si="23"/>
        <v>44860</v>
      </c>
      <c r="H80" s="199">
        <f>G80+2</f>
        <v>44862</v>
      </c>
      <c r="I80" s="90"/>
    </row>
    <row r="81" spans="1:9" ht="15.75">
      <c r="A81" s="286" t="s">
        <v>143</v>
      </c>
      <c r="B81" s="301">
        <v>44845</v>
      </c>
      <c r="C81" s="196" t="s">
        <v>127</v>
      </c>
      <c r="D81" s="196">
        <v>44848</v>
      </c>
      <c r="E81" s="196">
        <f>D81+8</f>
        <v>44856</v>
      </c>
      <c r="F81" s="197">
        <f t="shared" si="22"/>
        <v>44865</v>
      </c>
      <c r="G81" s="198">
        <f t="shared" si="23"/>
        <v>44868</v>
      </c>
      <c r="H81" s="199">
        <f>G81+2</f>
        <v>44870</v>
      </c>
      <c r="I81" s="90"/>
    </row>
    <row r="82" spans="1:9" ht="15.75">
      <c r="A82" s="299" t="s">
        <v>144</v>
      </c>
      <c r="B82" s="230">
        <f t="shared" ref="B82" si="24">D82-2</f>
        <v>44852</v>
      </c>
      <c r="C82" s="196" t="s">
        <v>127</v>
      </c>
      <c r="D82" s="196">
        <v>44854</v>
      </c>
      <c r="E82" s="196">
        <f>D82+8</f>
        <v>44862</v>
      </c>
      <c r="F82" s="197">
        <f t="shared" si="22"/>
        <v>44871</v>
      </c>
      <c r="G82" s="198">
        <f t="shared" si="23"/>
        <v>44874</v>
      </c>
      <c r="H82" s="199">
        <f>G82+2</f>
        <v>44876</v>
      </c>
      <c r="I82" s="90"/>
    </row>
    <row r="83" spans="1:9" ht="16.5" thickBot="1">
      <c r="A83" s="300" t="s">
        <v>145</v>
      </c>
      <c r="B83" s="296">
        <v>44862</v>
      </c>
      <c r="C83" s="200" t="s">
        <v>127</v>
      </c>
      <c r="D83" s="200">
        <v>44865</v>
      </c>
      <c r="E83" s="200">
        <f>D83+8</f>
        <v>44873</v>
      </c>
      <c r="F83" s="201">
        <f t="shared" ref="F83" si="25">D83+17</f>
        <v>44882</v>
      </c>
      <c r="G83" s="202">
        <f t="shared" ref="G83" si="26">F83+3</f>
        <v>44885</v>
      </c>
      <c r="H83" s="203">
        <f>G83+2</f>
        <v>44887</v>
      </c>
      <c r="I83" s="90"/>
    </row>
    <row r="84" spans="1:9" ht="15.75">
      <c r="A84" s="204"/>
      <c r="B84" s="9"/>
      <c r="C84" s="9"/>
      <c r="D84" s="13"/>
      <c r="E84" s="13"/>
      <c r="F84" s="120"/>
      <c r="G84" s="189"/>
      <c r="I84" s="90"/>
    </row>
    <row r="85" spans="1:9" ht="15.75">
      <c r="A85" s="188"/>
      <c r="B85" s="212"/>
      <c r="C85" s="355"/>
      <c r="D85" s="213"/>
      <c r="E85" s="213"/>
      <c r="F85" s="214"/>
      <c r="G85" s="213"/>
      <c r="H85" s="215"/>
      <c r="I85" s="90"/>
    </row>
    <row r="86" spans="1:9">
      <c r="A86" s="45" t="s">
        <v>146</v>
      </c>
      <c r="B86" s="46"/>
      <c r="C86" s="46"/>
      <c r="D86" s="46"/>
      <c r="E86" s="46"/>
      <c r="F86" s="46"/>
      <c r="G86" s="46"/>
      <c r="H86" s="46"/>
      <c r="I86" s="356"/>
    </row>
    <row r="87" spans="1:9" ht="30">
      <c r="A87" s="361" t="s">
        <v>98</v>
      </c>
      <c r="B87" s="148" t="s">
        <v>25</v>
      </c>
      <c r="C87" s="148" t="s">
        <v>43</v>
      </c>
      <c r="D87" s="148" t="s">
        <v>6</v>
      </c>
      <c r="E87" s="205" t="s">
        <v>147</v>
      </c>
      <c r="F87" s="148" t="s">
        <v>148</v>
      </c>
      <c r="G87" s="148" t="s">
        <v>123</v>
      </c>
      <c r="H87" s="206" t="s">
        <v>149</v>
      </c>
      <c r="I87" s="362" t="s">
        <v>134</v>
      </c>
    </row>
    <row r="88" spans="1:9" ht="15.75">
      <c r="A88" s="360" t="s">
        <v>150</v>
      </c>
      <c r="B88" s="302">
        <f>D88-3</f>
        <v>44834</v>
      </c>
      <c r="C88" s="207" t="s">
        <v>127</v>
      </c>
      <c r="D88" s="207">
        <v>44837</v>
      </c>
      <c r="E88" s="207">
        <f>D88+7</f>
        <v>44844</v>
      </c>
      <c r="F88" s="208">
        <f>D88+15</f>
        <v>44852</v>
      </c>
      <c r="G88" s="209">
        <f>F88+2</f>
        <v>44854</v>
      </c>
      <c r="H88" s="210">
        <f>G88+2</f>
        <v>44856</v>
      </c>
      <c r="I88" s="210">
        <f>H88+4</f>
        <v>44860</v>
      </c>
    </row>
    <row r="89" spans="1:9" ht="15.75">
      <c r="A89" s="389" t="s">
        <v>45</v>
      </c>
      <c r="B89" s="302">
        <f>D89-1</f>
        <v>44843</v>
      </c>
      <c r="C89" s="207" t="s">
        <v>127</v>
      </c>
      <c r="D89" s="207">
        <v>44844</v>
      </c>
      <c r="E89" s="207">
        <f>D89+7</f>
        <v>44851</v>
      </c>
      <c r="F89" s="208">
        <f>D89+15</f>
        <v>44859</v>
      </c>
      <c r="G89" s="209">
        <f>F89+2</f>
        <v>44861</v>
      </c>
      <c r="H89" s="210">
        <f>G89+2</f>
        <v>44863</v>
      </c>
      <c r="I89" s="210">
        <f>H89+4</f>
        <v>44867</v>
      </c>
    </row>
    <row r="90" spans="1:9" ht="15.75">
      <c r="A90" s="359" t="s">
        <v>151</v>
      </c>
      <c r="B90" s="87">
        <f>D90-2</f>
        <v>44844</v>
      </c>
      <c r="C90" s="207" t="s">
        <v>127</v>
      </c>
      <c r="D90" s="87">
        <v>44846</v>
      </c>
      <c r="E90" s="196">
        <f>D90+7</f>
        <v>44853</v>
      </c>
      <c r="F90" s="211">
        <f>D90+15</f>
        <v>44861</v>
      </c>
      <c r="G90" s="196">
        <f t="shared" ref="G90" si="27">F90+2</f>
        <v>44863</v>
      </c>
      <c r="H90" s="199">
        <f>G90+2</f>
        <v>44865</v>
      </c>
      <c r="I90" s="210">
        <f>H90+4</f>
        <v>44869</v>
      </c>
    </row>
    <row r="91" spans="1:9" ht="15.75">
      <c r="A91" s="357" t="s">
        <v>152</v>
      </c>
      <c r="B91" s="358">
        <f>D91-3</f>
        <v>44855</v>
      </c>
      <c r="C91" s="207" t="s">
        <v>127</v>
      </c>
      <c r="D91" s="87">
        <v>44858</v>
      </c>
      <c r="E91" s="200">
        <f>D91+7</f>
        <v>44865</v>
      </c>
      <c r="F91" s="201">
        <f>D91+15</f>
        <v>44873</v>
      </c>
      <c r="G91" s="200">
        <f>F91+2</f>
        <v>44875</v>
      </c>
      <c r="H91" s="203">
        <f>G91+2</f>
        <v>44877</v>
      </c>
      <c r="I91" s="210">
        <f>H91+4</f>
        <v>44881</v>
      </c>
    </row>
    <row r="92" spans="1:9" ht="15.75">
      <c r="A92" s="188"/>
      <c r="B92" s="212"/>
      <c r="C92" s="355"/>
      <c r="D92" s="213"/>
      <c r="E92" s="213"/>
      <c r="F92" s="214"/>
      <c r="G92" s="213"/>
      <c r="H92" s="215"/>
      <c r="I92" s="90"/>
    </row>
    <row r="93" spans="1:9" ht="16.5" thickBot="1">
      <c r="A93" s="188"/>
      <c r="B93" s="13"/>
      <c r="C93" s="8"/>
      <c r="D93" s="212"/>
      <c r="E93" s="213"/>
      <c r="F93" s="214"/>
      <c r="G93" s="213"/>
      <c r="H93" s="215"/>
      <c r="I93" s="216"/>
    </row>
    <row r="94" spans="1:9" ht="16.5" thickBot="1">
      <c r="A94" s="509" t="s">
        <v>153</v>
      </c>
      <c r="B94" s="510"/>
      <c r="C94" s="510"/>
      <c r="D94" s="510"/>
      <c r="E94" s="510"/>
      <c r="F94" s="510"/>
      <c r="G94" s="510"/>
      <c r="H94" s="215"/>
      <c r="I94" s="216"/>
    </row>
    <row r="95" spans="1:9" ht="36" customHeight="1" thickBot="1">
      <c r="A95" s="217" t="s">
        <v>3</v>
      </c>
      <c r="B95" s="218" t="s">
        <v>73</v>
      </c>
      <c r="C95" s="219" t="s">
        <v>43</v>
      </c>
      <c r="D95" s="219" t="s">
        <v>6</v>
      </c>
      <c r="E95" s="219" t="s">
        <v>148</v>
      </c>
      <c r="F95" s="219" t="s">
        <v>133</v>
      </c>
      <c r="G95" s="305" t="s">
        <v>154</v>
      </c>
      <c r="H95" s="215"/>
      <c r="I95" s="216"/>
    </row>
    <row r="96" spans="1:9" ht="15.75">
      <c r="A96" s="238" t="s">
        <v>155</v>
      </c>
      <c r="B96" s="309">
        <f>D96-2</f>
        <v>44841</v>
      </c>
      <c r="C96" s="220" t="s">
        <v>127</v>
      </c>
      <c r="D96" s="221">
        <v>44843</v>
      </c>
      <c r="E96" s="221">
        <v>44857</v>
      </c>
      <c r="F96" s="221"/>
      <c r="G96" s="222"/>
      <c r="H96" s="215"/>
      <c r="I96" s="216"/>
    </row>
    <row r="97" spans="1:10" ht="15.75">
      <c r="A97" s="239" t="s">
        <v>156</v>
      </c>
      <c r="B97" s="310">
        <f>D97-3</f>
        <v>44853</v>
      </c>
      <c r="C97" s="223" t="s">
        <v>127</v>
      </c>
      <c r="D97" s="224">
        <v>44856</v>
      </c>
      <c r="E97" s="224">
        <v>44872</v>
      </c>
      <c r="F97" s="224"/>
      <c r="G97" s="225"/>
      <c r="H97" s="215"/>
      <c r="I97" s="216"/>
    </row>
    <row r="98" spans="1:10" ht="15.75">
      <c r="A98" s="239" t="s">
        <v>157</v>
      </c>
      <c r="B98" s="310">
        <f>D98-2</f>
        <v>44855</v>
      </c>
      <c r="C98" s="223" t="s">
        <v>127</v>
      </c>
      <c r="D98" s="224">
        <v>44857</v>
      </c>
      <c r="E98" s="224">
        <v>44872</v>
      </c>
      <c r="F98" s="224"/>
      <c r="G98" s="225"/>
      <c r="H98" s="215"/>
      <c r="I98" s="216"/>
    </row>
    <row r="99" spans="1:10" ht="16.5" thickBot="1">
      <c r="A99" s="240" t="s">
        <v>158</v>
      </c>
      <c r="B99" s="311">
        <f>D99-2</f>
        <v>44863</v>
      </c>
      <c r="C99" s="306" t="s">
        <v>127</v>
      </c>
      <c r="D99" s="307">
        <v>44865</v>
      </c>
      <c r="E99" s="307">
        <v>44880</v>
      </c>
      <c r="F99" s="307"/>
      <c r="G99" s="308"/>
      <c r="H99" s="215"/>
      <c r="I99" s="216"/>
    </row>
    <row r="100" spans="1:10" ht="16.5" thickBot="1">
      <c r="G100" s="90"/>
      <c r="H100" s="90"/>
      <c r="I100" s="216"/>
    </row>
    <row r="101" spans="1:10" ht="16.5" thickBot="1">
      <c r="A101" s="511" t="s">
        <v>159</v>
      </c>
      <c r="B101" s="512"/>
      <c r="C101" s="512"/>
      <c r="D101" s="512"/>
      <c r="E101" s="512"/>
      <c r="F101" s="512"/>
      <c r="G101" s="512"/>
      <c r="H101" s="90"/>
      <c r="I101" s="90"/>
    </row>
    <row r="102" spans="1:10" ht="30.75" thickBot="1">
      <c r="A102" s="3" t="s">
        <v>98</v>
      </c>
      <c r="B102" s="226" t="s">
        <v>25</v>
      </c>
      <c r="C102" s="227" t="s">
        <v>26</v>
      </c>
      <c r="D102" s="228" t="s">
        <v>6</v>
      </c>
      <c r="E102" s="122" t="s">
        <v>160</v>
      </c>
      <c r="F102" s="226" t="s">
        <v>161</v>
      </c>
      <c r="G102" s="227" t="s">
        <v>162</v>
      </c>
      <c r="H102" s="90"/>
      <c r="I102" s="195"/>
    </row>
    <row r="103" spans="1:10" ht="15.75">
      <c r="A103" s="319" t="s">
        <v>163</v>
      </c>
      <c r="B103" s="295">
        <v>44841</v>
      </c>
      <c r="C103" s="207" t="s">
        <v>127</v>
      </c>
      <c r="D103" s="207">
        <v>44845</v>
      </c>
      <c r="E103" s="207">
        <f>D103+17</f>
        <v>44862</v>
      </c>
      <c r="F103" s="317">
        <f>E103+2</f>
        <v>44864</v>
      </c>
      <c r="G103" s="303">
        <f>F103+2</f>
        <v>44866</v>
      </c>
      <c r="H103" s="90"/>
      <c r="I103" s="195"/>
    </row>
    <row r="104" spans="1:10" ht="15.75">
      <c r="A104" s="229" t="s">
        <v>164</v>
      </c>
      <c r="B104" s="230">
        <v>44846</v>
      </c>
      <c r="C104" s="196" t="s">
        <v>127</v>
      </c>
      <c r="D104" s="196">
        <v>44849</v>
      </c>
      <c r="E104" s="196">
        <f>D104+17</f>
        <v>44866</v>
      </c>
      <c r="F104" s="231">
        <f>E104+2</f>
        <v>44868</v>
      </c>
      <c r="G104" s="232">
        <f t="shared" ref="G104:G106" si="28">F104+2</f>
        <v>44870</v>
      </c>
      <c r="H104" s="90"/>
      <c r="I104" s="195"/>
    </row>
    <row r="105" spans="1:10" s="36" customFormat="1" ht="15.75">
      <c r="A105" s="229" t="s">
        <v>165</v>
      </c>
      <c r="B105" s="230">
        <v>44848</v>
      </c>
      <c r="C105" s="196" t="s">
        <v>127</v>
      </c>
      <c r="D105" s="196">
        <v>44852</v>
      </c>
      <c r="E105" s="196">
        <f>D105+17</f>
        <v>44869</v>
      </c>
      <c r="F105" s="231">
        <f>E105+2</f>
        <v>44871</v>
      </c>
      <c r="G105" s="232">
        <f t="shared" si="28"/>
        <v>44873</v>
      </c>
      <c r="H105" s="195"/>
      <c r="I105" s="195"/>
    </row>
    <row r="106" spans="1:10" s="36" customFormat="1" ht="15.75">
      <c r="A106" s="229" t="s">
        <v>166</v>
      </c>
      <c r="B106" s="230">
        <v>44848</v>
      </c>
      <c r="C106" s="196" t="s">
        <v>127</v>
      </c>
      <c r="D106" s="196">
        <v>44853</v>
      </c>
      <c r="E106" s="196">
        <f>D106+17</f>
        <v>44870</v>
      </c>
      <c r="F106" s="231">
        <f>E106+2</f>
        <v>44872</v>
      </c>
      <c r="G106" s="232">
        <f t="shared" si="28"/>
        <v>44874</v>
      </c>
      <c r="H106" s="195"/>
      <c r="I106" s="195"/>
    </row>
    <row r="107" spans="1:10" s="36" customFormat="1" ht="16.5" thickBot="1">
      <c r="A107" s="316" t="s">
        <v>167</v>
      </c>
      <c r="B107" s="296">
        <v>44858</v>
      </c>
      <c r="C107" s="200" t="s">
        <v>127</v>
      </c>
      <c r="D107" s="200">
        <v>44863</v>
      </c>
      <c r="E107" s="200">
        <f>D107+17</f>
        <v>44880</v>
      </c>
      <c r="F107" s="318">
        <f>E107+2</f>
        <v>44882</v>
      </c>
      <c r="G107" s="304">
        <f t="shared" ref="G107" si="29">F107+2</f>
        <v>44884</v>
      </c>
      <c r="H107" s="195"/>
      <c r="I107" s="195"/>
    </row>
    <row r="108" spans="1:10" s="36" customFormat="1" ht="15.75">
      <c r="A108" s="313"/>
      <c r="B108" s="10"/>
      <c r="C108" s="213"/>
      <c r="D108" s="213"/>
      <c r="E108" s="213"/>
      <c r="F108" s="314"/>
      <c r="G108" s="315"/>
      <c r="H108" s="195"/>
      <c r="I108" s="195"/>
    </row>
    <row r="109" spans="1:10" ht="15.75">
      <c r="A109" s="216"/>
      <c r="B109" s="233"/>
      <c r="C109" s="234"/>
      <c r="D109" s="234"/>
      <c r="E109" s="234"/>
      <c r="F109" s="234"/>
      <c r="G109" s="234"/>
      <c r="H109" s="90"/>
      <c r="I109" s="235"/>
    </row>
    <row r="110" spans="1:10" ht="30.75" customHeight="1">
      <c r="A110" s="513" t="s">
        <v>168</v>
      </c>
      <c r="B110" s="514"/>
      <c r="C110" s="514"/>
      <c r="D110" s="514"/>
      <c r="E110" s="514"/>
      <c r="F110" s="514"/>
      <c r="G110" s="90"/>
      <c r="H110" s="235"/>
    </row>
    <row r="111" spans="1:10" ht="33" customHeight="1">
      <c r="A111" s="390" t="s">
        <v>3</v>
      </c>
      <c r="B111" s="391" t="s">
        <v>25</v>
      </c>
      <c r="C111" s="391" t="s">
        <v>43</v>
      </c>
      <c r="D111" s="392" t="s">
        <v>6</v>
      </c>
      <c r="E111" s="392" t="s">
        <v>169</v>
      </c>
      <c r="F111" s="392" t="s">
        <v>170</v>
      </c>
      <c r="I111" s="235"/>
      <c r="J111" s="235"/>
    </row>
    <row r="112" spans="1:10" ht="16.5" customHeight="1">
      <c r="A112" s="393" t="s">
        <v>171</v>
      </c>
      <c r="B112" s="394">
        <v>44833</v>
      </c>
      <c r="C112" s="395" t="s">
        <v>127</v>
      </c>
      <c r="D112" s="394">
        <v>44835</v>
      </c>
      <c r="E112" s="396">
        <f t="shared" ref="E112" si="30">D112+6</f>
        <v>44841</v>
      </c>
      <c r="F112" s="396">
        <v>44844</v>
      </c>
      <c r="I112" s="235"/>
      <c r="J112" s="235"/>
    </row>
    <row r="113" spans="1:10" ht="17.25" customHeight="1">
      <c r="A113" s="393" t="s">
        <v>172</v>
      </c>
      <c r="B113" s="394">
        <f>D113-2</f>
        <v>44835</v>
      </c>
      <c r="C113" s="395" t="s">
        <v>127</v>
      </c>
      <c r="D113" s="394">
        <v>44837</v>
      </c>
      <c r="E113" s="396">
        <f>D113+6</f>
        <v>44843</v>
      </c>
      <c r="F113" s="396">
        <v>44846</v>
      </c>
      <c r="I113" s="235"/>
      <c r="J113" s="235"/>
    </row>
    <row r="114" spans="1:10" ht="17.25" customHeight="1">
      <c r="A114" s="393" t="s">
        <v>45</v>
      </c>
      <c r="B114" s="394"/>
      <c r="C114" s="395"/>
      <c r="D114" s="394">
        <v>44844</v>
      </c>
      <c r="E114" s="396"/>
      <c r="F114" s="396"/>
      <c r="I114" s="235"/>
      <c r="J114" s="235"/>
    </row>
    <row r="115" spans="1:10" ht="18.75" customHeight="1">
      <c r="A115" s="393" t="s">
        <v>173</v>
      </c>
      <c r="B115" s="394">
        <v>44848</v>
      </c>
      <c r="C115" s="395" t="s">
        <v>127</v>
      </c>
      <c r="D115" s="394">
        <v>44851</v>
      </c>
      <c r="E115" s="396">
        <f>D115+6</f>
        <v>44857</v>
      </c>
      <c r="F115" s="396">
        <v>44860</v>
      </c>
      <c r="I115" s="235"/>
      <c r="J115" s="235"/>
    </row>
    <row r="116" spans="1:10" ht="15.75">
      <c r="A116" s="393" t="s">
        <v>174</v>
      </c>
      <c r="B116" s="397">
        <v>44855</v>
      </c>
      <c r="C116" s="395" t="s">
        <v>127</v>
      </c>
      <c r="D116" s="397">
        <v>44858</v>
      </c>
      <c r="E116" s="398">
        <v>44864</v>
      </c>
      <c r="F116" s="397">
        <v>44867</v>
      </c>
      <c r="G116" s="37"/>
      <c r="I116" s="235"/>
    </row>
    <row r="117" spans="1:10" ht="15.75">
      <c r="A117" s="393" t="s">
        <v>175</v>
      </c>
      <c r="B117" s="397">
        <v>44862</v>
      </c>
      <c r="C117" s="395" t="s">
        <v>127</v>
      </c>
      <c r="D117" s="397">
        <v>44865</v>
      </c>
      <c r="E117" s="398">
        <v>44871</v>
      </c>
      <c r="F117" s="397">
        <v>44874</v>
      </c>
      <c r="G117" s="37"/>
      <c r="I117" s="235"/>
    </row>
    <row r="118" spans="1:10" ht="15.75">
      <c r="A118" s="255"/>
      <c r="B118" s="365"/>
      <c r="C118" s="365"/>
      <c r="D118" s="365"/>
      <c r="E118" s="365"/>
      <c r="F118" s="365"/>
      <c r="G118" s="365"/>
      <c r="I118" s="235"/>
    </row>
    <row r="119" spans="1:10" ht="15.75">
      <c r="A119" s="241" t="s">
        <v>176</v>
      </c>
      <c r="B119" s="242"/>
      <c r="C119" s="242"/>
      <c r="D119" s="242"/>
      <c r="E119" s="242"/>
      <c r="F119" s="242"/>
      <c r="G119" s="242"/>
      <c r="I119" s="235"/>
    </row>
    <row r="120" spans="1:10" ht="30">
      <c r="A120" s="243" t="s">
        <v>3</v>
      </c>
      <c r="B120" s="236" t="s">
        <v>177</v>
      </c>
      <c r="C120" s="237" t="s">
        <v>43</v>
      </c>
      <c r="D120" s="244" t="s">
        <v>6</v>
      </c>
      <c r="E120" s="244" t="s">
        <v>178</v>
      </c>
      <c r="F120" s="244" t="s">
        <v>179</v>
      </c>
      <c r="G120" s="245" t="s">
        <v>180</v>
      </c>
      <c r="I120" s="235"/>
    </row>
    <row r="121" spans="1:10" ht="15.75">
      <c r="A121" s="246" t="s">
        <v>181</v>
      </c>
      <c r="B121" s="438">
        <v>44834</v>
      </c>
      <c r="C121" s="368" t="s">
        <v>127</v>
      </c>
      <c r="D121" s="435">
        <v>44838</v>
      </c>
      <c r="E121" s="247">
        <f>D121+10</f>
        <v>44848</v>
      </c>
      <c r="F121" s="247">
        <f>D121+13</f>
        <v>44851</v>
      </c>
      <c r="G121" s="248">
        <f>D121+17</f>
        <v>44855</v>
      </c>
      <c r="I121" s="235"/>
    </row>
    <row r="122" spans="1:10" ht="15.75">
      <c r="A122" s="249" t="s">
        <v>182</v>
      </c>
      <c r="B122" s="438">
        <v>44845</v>
      </c>
      <c r="C122" s="366" t="s">
        <v>127</v>
      </c>
      <c r="D122" s="436">
        <v>44848</v>
      </c>
      <c r="E122" s="250">
        <f>D122+10</f>
        <v>44858</v>
      </c>
      <c r="F122" s="250">
        <f>D122+13</f>
        <v>44861</v>
      </c>
      <c r="G122" s="251">
        <f>D122+17</f>
        <v>44865</v>
      </c>
      <c r="I122" s="235"/>
    </row>
    <row r="123" spans="1:10" ht="15.75">
      <c r="A123" s="249" t="s">
        <v>183</v>
      </c>
      <c r="B123" s="439">
        <v>44852</v>
      </c>
      <c r="C123" s="369" t="s">
        <v>127</v>
      </c>
      <c r="D123" s="436">
        <v>44855</v>
      </c>
      <c r="E123" s="250">
        <f>D123+10</f>
        <v>44865</v>
      </c>
      <c r="F123" s="250">
        <f>D123+13</f>
        <v>44868</v>
      </c>
      <c r="G123" s="251">
        <f>D123+17</f>
        <v>44872</v>
      </c>
      <c r="I123" s="235"/>
    </row>
    <row r="124" spans="1:10" ht="15.75">
      <c r="A124" s="249" t="s">
        <v>184</v>
      </c>
      <c r="B124" s="439">
        <f>B123+7</f>
        <v>44859</v>
      </c>
      <c r="C124" s="366" t="s">
        <v>127</v>
      </c>
      <c r="D124" s="436">
        <v>44862</v>
      </c>
      <c r="E124" s="250">
        <f>D124+10</f>
        <v>44872</v>
      </c>
      <c r="F124" s="250">
        <f>D124+13</f>
        <v>44875</v>
      </c>
      <c r="G124" s="251">
        <f>D124+17</f>
        <v>44879</v>
      </c>
      <c r="I124" s="235"/>
    </row>
    <row r="125" spans="1:10" ht="15.75">
      <c r="A125" s="252" t="s">
        <v>185</v>
      </c>
      <c r="B125" s="440">
        <v>44860</v>
      </c>
      <c r="C125" s="367" t="s">
        <v>127</v>
      </c>
      <c r="D125" s="437">
        <v>44863</v>
      </c>
      <c r="E125" s="253">
        <f>D125+10</f>
        <v>44873</v>
      </c>
      <c r="F125" s="253">
        <f>D125+13</f>
        <v>44876</v>
      </c>
      <c r="G125" s="254">
        <f>D125+17</f>
        <v>44880</v>
      </c>
      <c r="I125" s="235"/>
    </row>
    <row r="126" spans="1:10" ht="15.75">
      <c r="A126" s="255"/>
      <c r="B126" s="365"/>
      <c r="C126" s="365"/>
      <c r="D126" s="365"/>
      <c r="E126" s="365"/>
      <c r="F126" s="365"/>
      <c r="G126" s="365"/>
      <c r="I126" s="235"/>
    </row>
    <row r="127" spans="1:10" ht="15.75">
      <c r="A127" s="255"/>
      <c r="B127" s="256"/>
      <c r="C127" s="256"/>
      <c r="D127" s="256"/>
      <c r="E127" s="257"/>
      <c r="F127" s="257"/>
      <c r="G127" s="256"/>
      <c r="H127" s="256"/>
      <c r="I127" s="235"/>
    </row>
    <row r="128" spans="1:10" ht="23.25" customHeight="1">
      <c r="A128" s="258"/>
      <c r="B128" s="259"/>
      <c r="C128" s="260"/>
      <c r="D128" s="261"/>
      <c r="E128" s="261"/>
      <c r="F128" s="261"/>
      <c r="G128" s="256"/>
      <c r="H128" s="256"/>
      <c r="I128" s="235"/>
    </row>
    <row r="129" spans="1:10" ht="23.25" customHeight="1">
      <c r="A129" s="515" t="s">
        <v>186</v>
      </c>
      <c r="B129" s="516"/>
      <c r="C129" s="516"/>
      <c r="D129" s="516"/>
      <c r="E129" s="516"/>
      <c r="F129" s="516"/>
      <c r="G129" s="516"/>
      <c r="H129" s="256"/>
      <c r="I129" s="235"/>
    </row>
    <row r="130" spans="1:10" ht="35.25" customHeight="1">
      <c r="A130" s="413" t="s">
        <v>3</v>
      </c>
      <c r="B130" s="419" t="s">
        <v>73</v>
      </c>
      <c r="C130" s="419" t="s">
        <v>43</v>
      </c>
      <c r="D130" s="419" t="s">
        <v>6</v>
      </c>
      <c r="E130" s="419" t="s">
        <v>187</v>
      </c>
      <c r="F130" s="419" t="s">
        <v>188</v>
      </c>
      <c r="G130" s="420" t="s">
        <v>189</v>
      </c>
      <c r="H130" s="256"/>
      <c r="I130" s="235"/>
    </row>
    <row r="131" spans="1:10" ht="21.75" customHeight="1">
      <c r="A131" s="444" t="s">
        <v>190</v>
      </c>
      <c r="B131" s="445">
        <v>44851</v>
      </c>
      <c r="C131" s="446" t="s">
        <v>127</v>
      </c>
      <c r="D131" s="445">
        <v>44853</v>
      </c>
      <c r="E131" s="445">
        <v>44867</v>
      </c>
      <c r="F131" s="447">
        <v>44870</v>
      </c>
      <c r="G131" s="447">
        <v>44874</v>
      </c>
      <c r="H131" s="256"/>
      <c r="I131" s="235"/>
    </row>
    <row r="132" spans="1:10" ht="21.75" customHeight="1">
      <c r="A132" s="414" t="s">
        <v>191</v>
      </c>
      <c r="B132" s="441">
        <v>44858.416666666664</v>
      </c>
      <c r="C132" s="422" t="s">
        <v>127</v>
      </c>
      <c r="D132" s="441">
        <v>44860</v>
      </c>
      <c r="E132" s="421">
        <v>44874</v>
      </c>
      <c r="F132" s="423">
        <v>44877</v>
      </c>
      <c r="G132" s="423">
        <v>44881</v>
      </c>
      <c r="H132" s="256"/>
      <c r="I132" s="235"/>
    </row>
    <row r="133" spans="1:10" ht="21.75" customHeight="1">
      <c r="A133" s="448" t="s">
        <v>192</v>
      </c>
      <c r="B133" s="441">
        <v>44862</v>
      </c>
      <c r="C133" s="449" t="s">
        <v>127</v>
      </c>
      <c r="D133" s="441">
        <v>44865</v>
      </c>
      <c r="E133" s="441">
        <v>44879</v>
      </c>
      <c r="F133" s="450">
        <v>44882</v>
      </c>
      <c r="G133" s="450">
        <v>44886</v>
      </c>
      <c r="H133" s="256"/>
      <c r="I133" s="235"/>
    </row>
    <row r="134" spans="1:10" ht="21.75" customHeight="1">
      <c r="A134" s="414" t="s">
        <v>193</v>
      </c>
      <c r="B134" s="421">
        <v>44869</v>
      </c>
      <c r="C134" s="422" t="s">
        <v>127</v>
      </c>
      <c r="D134" s="441">
        <v>44872</v>
      </c>
      <c r="E134" s="421">
        <v>44886</v>
      </c>
      <c r="F134" s="423">
        <v>44889</v>
      </c>
      <c r="G134" s="423">
        <v>44893</v>
      </c>
      <c r="H134" s="256"/>
      <c r="I134" s="235"/>
    </row>
    <row r="135" spans="1:10" ht="16.350000000000001" customHeight="1">
      <c r="A135" s="374" t="s">
        <v>194</v>
      </c>
      <c r="H135" s="262"/>
      <c r="I135" s="216"/>
      <c r="J135" s="216"/>
    </row>
    <row r="136" spans="1:10" ht="15.6" customHeight="1">
      <c r="A136" s="517" t="s">
        <v>195</v>
      </c>
      <c r="B136" s="518"/>
      <c r="C136" s="518"/>
      <c r="D136" s="518"/>
      <c r="E136" s="518"/>
      <c r="F136" s="518"/>
      <c r="G136" s="518"/>
      <c r="H136" s="195"/>
      <c r="I136" s="263"/>
      <c r="J136" s="216"/>
    </row>
    <row r="137" spans="1:10" ht="30.6" customHeight="1">
      <c r="A137" s="415" t="s">
        <v>3</v>
      </c>
      <c r="B137" s="424" t="s">
        <v>25</v>
      </c>
      <c r="C137" s="424" t="s">
        <v>196</v>
      </c>
      <c r="D137" s="424" t="s">
        <v>6</v>
      </c>
      <c r="E137" s="424" t="s">
        <v>187</v>
      </c>
      <c r="F137" s="424" t="s">
        <v>188</v>
      </c>
      <c r="G137" s="425" t="s">
        <v>189</v>
      </c>
      <c r="H137" s="195"/>
      <c r="I137" s="263"/>
      <c r="J137" s="216"/>
    </row>
    <row r="138" spans="1:10" ht="18.75" customHeight="1">
      <c r="A138" s="416" t="s">
        <v>197</v>
      </c>
      <c r="B138" s="426">
        <v>44834</v>
      </c>
      <c r="C138" s="427" t="s">
        <v>127</v>
      </c>
      <c r="D138" s="426">
        <v>44836</v>
      </c>
      <c r="E138" s="426">
        <v>44848</v>
      </c>
      <c r="F138" s="426">
        <v>44851</v>
      </c>
      <c r="G138" s="428">
        <v>44855</v>
      </c>
      <c r="H138" s="195"/>
    </row>
    <row r="139" spans="1:10" ht="18.75" customHeight="1">
      <c r="A139" s="417" t="s">
        <v>198</v>
      </c>
      <c r="B139" s="429">
        <v>44839</v>
      </c>
      <c r="C139" s="430" t="s">
        <v>127</v>
      </c>
      <c r="D139" s="429">
        <v>44841</v>
      </c>
      <c r="E139" s="429">
        <v>44853</v>
      </c>
      <c r="F139" s="429">
        <v>44856</v>
      </c>
      <c r="G139" s="431">
        <v>44860</v>
      </c>
      <c r="H139" s="195"/>
    </row>
    <row r="140" spans="1:10" s="264" customFormat="1" ht="18.75" customHeight="1">
      <c r="A140" s="417" t="s">
        <v>199</v>
      </c>
      <c r="B140" s="429">
        <v>44846</v>
      </c>
      <c r="C140" s="430" t="s">
        <v>127</v>
      </c>
      <c r="D140" s="429">
        <v>44849</v>
      </c>
      <c r="E140" s="429">
        <v>44861</v>
      </c>
      <c r="F140" s="429">
        <v>44864</v>
      </c>
      <c r="G140" s="431">
        <v>44868</v>
      </c>
      <c r="H140" s="235"/>
    </row>
    <row r="141" spans="1:10" ht="18.75" customHeight="1">
      <c r="A141" s="418" t="s">
        <v>200</v>
      </c>
      <c r="B141" s="432">
        <v>44858</v>
      </c>
      <c r="C141" s="433" t="s">
        <v>127</v>
      </c>
      <c r="D141" s="432">
        <v>44860</v>
      </c>
      <c r="E141" s="432">
        <v>44872</v>
      </c>
      <c r="F141" s="432">
        <v>44875</v>
      </c>
      <c r="G141" s="434">
        <v>44879</v>
      </c>
      <c r="H141" s="195"/>
    </row>
    <row r="142" spans="1:10" ht="25.5" customHeight="1">
      <c r="A142" s="418" t="s">
        <v>201</v>
      </c>
      <c r="B142" s="432">
        <v>44862</v>
      </c>
      <c r="C142" s="433" t="s">
        <v>127</v>
      </c>
      <c r="D142" s="432">
        <v>44865</v>
      </c>
      <c r="E142" s="432">
        <v>44877</v>
      </c>
      <c r="F142" s="432">
        <v>44880</v>
      </c>
      <c r="G142" s="434">
        <v>44884</v>
      </c>
    </row>
    <row r="143" spans="1:10" ht="15.75">
      <c r="A143" s="265"/>
      <c r="B143" s="266"/>
      <c r="C143" s="267"/>
      <c r="D143" s="268"/>
      <c r="E143" s="269"/>
    </row>
    <row r="144" spans="1:10" ht="15.75" customHeight="1">
      <c r="A144" s="506" t="s">
        <v>202</v>
      </c>
      <c r="B144" s="507"/>
      <c r="C144" s="507"/>
      <c r="D144" s="507"/>
      <c r="E144" s="507"/>
      <c r="F144" s="508"/>
    </row>
    <row r="145" spans="1:6" ht="45">
      <c r="A145" s="270" t="s">
        <v>3</v>
      </c>
      <c r="B145" s="312" t="s">
        <v>203</v>
      </c>
      <c r="C145" s="312" t="s">
        <v>43</v>
      </c>
      <c r="D145" s="312" t="s">
        <v>6</v>
      </c>
      <c r="E145" s="312" t="s">
        <v>204</v>
      </c>
      <c r="F145" s="312" t="s">
        <v>205</v>
      </c>
    </row>
    <row r="146" spans="1:6" ht="15.75">
      <c r="A146" s="406" t="s">
        <v>206</v>
      </c>
      <c r="B146" s="271">
        <v>44834</v>
      </c>
      <c r="C146" s="407" t="s">
        <v>127</v>
      </c>
      <c r="D146" s="271">
        <v>44836</v>
      </c>
      <c r="E146" s="271">
        <v>44841</v>
      </c>
      <c r="F146" s="271" t="s">
        <v>207</v>
      </c>
    </row>
    <row r="147" spans="1:6" ht="15.75">
      <c r="A147" s="406" t="s">
        <v>208</v>
      </c>
      <c r="B147" s="271" t="s">
        <v>209</v>
      </c>
      <c r="C147" s="407" t="s">
        <v>127</v>
      </c>
      <c r="D147" s="271">
        <v>44840</v>
      </c>
      <c r="E147" s="271" t="s">
        <v>207</v>
      </c>
      <c r="F147" s="271">
        <v>44846</v>
      </c>
    </row>
    <row r="148" spans="1:6" ht="15.75">
      <c r="A148" s="406" t="s">
        <v>210</v>
      </c>
      <c r="B148" s="271">
        <v>44843</v>
      </c>
      <c r="C148" s="407" t="s">
        <v>127</v>
      </c>
      <c r="D148" s="271">
        <v>44845</v>
      </c>
      <c r="E148" s="271">
        <v>44850</v>
      </c>
      <c r="F148" s="271">
        <v>17</v>
      </c>
    </row>
    <row r="149" spans="1:6" ht="15.75">
      <c r="A149" s="408" t="s">
        <v>211</v>
      </c>
      <c r="B149" s="409"/>
      <c r="C149" s="410" t="s">
        <v>127</v>
      </c>
      <c r="D149" s="409"/>
      <c r="E149" s="409"/>
      <c r="F149" s="411"/>
    </row>
    <row r="153" spans="1:6">
      <c r="A153" s="273" t="s">
        <v>194</v>
      </c>
    </row>
  </sheetData>
  <mergeCells count="18">
    <mergeCell ref="A144:F144"/>
    <mergeCell ref="A94:G94"/>
    <mergeCell ref="A101:G101"/>
    <mergeCell ref="A110:F110"/>
    <mergeCell ref="A129:G129"/>
    <mergeCell ref="A136:G136"/>
    <mergeCell ref="A77:H77"/>
    <mergeCell ref="A1:I4"/>
    <mergeCell ref="A5:I5"/>
    <mergeCell ref="A7:H8"/>
    <mergeCell ref="A22:H23"/>
    <mergeCell ref="A36:F36"/>
    <mergeCell ref="A43:E43"/>
    <mergeCell ref="A44:E44"/>
    <mergeCell ref="A52:E52"/>
    <mergeCell ref="A53:E53"/>
    <mergeCell ref="A70:H70"/>
    <mergeCell ref="A62:H6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  <TaxCatchAll xmlns="c24537aa-7a59-40f9-8184-ac5376a9b6b6" xsi:nil="true"/>
    <lcf76f155ced4ddcb4097134ff3c332f xmlns="633ee1cc-3fe0-4a49-a704-20ce586fd04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F83BB0DE9787847BFC7011FA5858361" ma:contentTypeVersion="17" ma:contentTypeDescription="新建文档。" ma:contentTypeScope="" ma:versionID="4622e1aaaa7fd68a64a25d93cc293ce4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2018e1e544d551938373761b0e4f79cf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图像标记" ma:readOnly="false" ma:fieldId="{5cf76f15-5ced-4ddc-b409-7134ff3c332f}" ma:taxonomyMulti="true" ma:sspId="be0278df-49fc-4173-a563-d71969f45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992e-9420-49dc-9bed-7a8e54e782d6}" ma:internalName="TaxCatchAll" ma:showField="CatchAllData" ma:web="c24537aa-7a59-40f9-8184-ac5376a9b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A0A6F-8F7B-471A-8996-E82CC6F942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C39A6F-53D8-4830-B1C1-B3804E624256}">
  <ds:schemaRefs>
    <ds:schemaRef ds:uri="http://schemas.microsoft.com/office/2006/metadata/properties"/>
    <ds:schemaRef ds:uri="c24537aa-7a59-40f9-8184-ac5376a9b6b6"/>
    <ds:schemaRef ds:uri="633ee1cc-3fe0-4a49-a704-20ce586fd042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BD97A2-A4C1-438D-A94D-2E04341BF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FUZ-NGB</vt:lpstr>
      <vt:lpstr>ZIM</vt:lpstr>
      <vt:lpstr>GSL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SysZim</cp:lastModifiedBy>
  <cp:revision/>
  <dcterms:created xsi:type="dcterms:W3CDTF">2015-06-05T18:17:20Z</dcterms:created>
  <dcterms:modified xsi:type="dcterms:W3CDTF">2022-10-24T06:25:01Z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  <property fmtid="{D5CDD505-2E9C-101B-9397-08002B2CF9AE}" pid="3" name="MediaServiceImageTags">
    <vt:lpwstr/>
  </property>
</Properties>
</file>