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/>
  </bookViews>
  <sheets>
    <sheet name="FUZ-NGB" sheetId="4" r:id="rId1"/>
    <sheet name="ZIM LINE" sheetId="1" r:id="rId2"/>
    <sheet name="GSL LINE" sheetId="2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2" l="1"/>
  <c r="G73" i="2" s="1"/>
  <c r="H73" i="2" s="1"/>
  <c r="E73" i="2"/>
  <c r="B73" i="2"/>
  <c r="D44" i="1"/>
  <c r="E44" i="1" s="1"/>
  <c r="E43" i="1"/>
  <c r="C43" i="1"/>
  <c r="B43" i="1"/>
  <c r="D36" i="1"/>
  <c r="D37" i="1" s="1"/>
  <c r="B36" i="1"/>
  <c r="E35" i="1"/>
  <c r="C35" i="1"/>
  <c r="B35" i="1"/>
  <c r="D18" i="1"/>
  <c r="C18" i="1" s="1"/>
  <c r="E17" i="1"/>
  <c r="F17" i="1" s="1"/>
  <c r="G17" i="1" s="1"/>
  <c r="C17" i="1"/>
  <c r="B17" i="1"/>
  <c r="D10" i="1"/>
  <c r="D11" i="1" s="1"/>
  <c r="E9" i="1"/>
  <c r="F9" i="1" s="1"/>
  <c r="G9" i="1" s="1"/>
  <c r="H9" i="1" s="1"/>
  <c r="I9" i="1" s="1"/>
  <c r="C9" i="1"/>
  <c r="B9" i="1"/>
  <c r="B96" i="2"/>
  <c r="E96" i="2"/>
  <c r="F96" i="2" s="1"/>
  <c r="D97" i="2"/>
  <c r="D98" i="2" s="1"/>
  <c r="B103" i="2"/>
  <c r="F103" i="2"/>
  <c r="E36" i="1" l="1"/>
  <c r="B44" i="1"/>
  <c r="B10" i="1"/>
  <c r="E10" i="1"/>
  <c r="F10" i="1" s="1"/>
  <c r="G10" i="1" s="1"/>
  <c r="H10" i="1" s="1"/>
  <c r="I10" i="1" s="1"/>
  <c r="C44" i="1"/>
  <c r="D38" i="1"/>
  <c r="E37" i="1"/>
  <c r="C37" i="1"/>
  <c r="B37" i="1"/>
  <c r="D12" i="1"/>
  <c r="B11" i="1"/>
  <c r="E11" i="1"/>
  <c r="F11" i="1" s="1"/>
  <c r="G11" i="1" s="1"/>
  <c r="H11" i="1" s="1"/>
  <c r="I11" i="1" s="1"/>
  <c r="C11" i="1"/>
  <c r="C10" i="1"/>
  <c r="B18" i="1"/>
  <c r="D19" i="1"/>
  <c r="C36" i="1"/>
  <c r="D45" i="1"/>
  <c r="E18" i="1"/>
  <c r="F18" i="1" s="1"/>
  <c r="G18" i="1" s="1"/>
  <c r="E98" i="2"/>
  <c r="F98" i="2" s="1"/>
  <c r="B98" i="2"/>
  <c r="E97" i="2"/>
  <c r="F97" i="2" s="1"/>
  <c r="B97" i="2"/>
  <c r="D99" i="2"/>
  <c r="E19" i="1" l="1"/>
  <c r="F19" i="1" s="1"/>
  <c r="G19" i="1" s="1"/>
  <c r="C19" i="1"/>
  <c r="D20" i="1"/>
  <c r="B19" i="1"/>
  <c r="E45" i="1"/>
  <c r="C45" i="1"/>
  <c r="B45" i="1"/>
  <c r="D46" i="1"/>
  <c r="B12" i="1"/>
  <c r="E12" i="1"/>
  <c r="F12" i="1" s="1"/>
  <c r="G12" i="1" s="1"/>
  <c r="H12" i="1" s="1"/>
  <c r="I12" i="1" s="1"/>
  <c r="C12" i="1"/>
  <c r="B38" i="1"/>
  <c r="E38" i="1"/>
  <c r="C38" i="1"/>
  <c r="E99" i="2"/>
  <c r="F99" i="2" s="1"/>
  <c r="B99" i="2"/>
  <c r="E46" i="1" l="1"/>
  <c r="B46" i="1"/>
  <c r="C46" i="1"/>
  <c r="C20" i="1"/>
  <c r="E20" i="1"/>
  <c r="F20" i="1" s="1"/>
  <c r="G20" i="1" s="1"/>
  <c r="D21" i="1"/>
  <c r="B20" i="1"/>
  <c r="B127" i="2"/>
  <c r="B128" i="2"/>
  <c r="B126" i="2"/>
  <c r="B125" i="2"/>
  <c r="E128" i="2"/>
  <c r="E127" i="2"/>
  <c r="B120" i="2"/>
  <c r="B119" i="2"/>
  <c r="B118" i="2"/>
  <c r="B117" i="2"/>
  <c r="E21" i="1" l="1"/>
  <c r="F21" i="1" s="1"/>
  <c r="G21" i="1" s="1"/>
  <c r="C21" i="1"/>
  <c r="B21" i="1"/>
  <c r="B57" i="2"/>
  <c r="C57" i="2" s="1"/>
  <c r="D57" i="2" s="1"/>
  <c r="E57" i="2" s="1"/>
  <c r="B138" i="2"/>
  <c r="B139" i="2" s="1"/>
  <c r="C137" i="2"/>
  <c r="D137" i="2" s="1"/>
  <c r="E126" i="2"/>
  <c r="E125" i="2"/>
  <c r="D111" i="2"/>
  <c r="G111" i="2" s="1"/>
  <c r="G110" i="2"/>
  <c r="F110" i="2"/>
  <c r="E110" i="2"/>
  <c r="B110" i="2"/>
  <c r="E91" i="2"/>
  <c r="F91" i="2" s="1"/>
  <c r="G91" i="2" s="1"/>
  <c r="B91" i="2"/>
  <c r="E90" i="2"/>
  <c r="F90" i="2" s="1"/>
  <c r="G90" i="2" s="1"/>
  <c r="B90" i="2"/>
  <c r="E89" i="2"/>
  <c r="F89" i="2" s="1"/>
  <c r="G89" i="2" s="1"/>
  <c r="B89" i="2"/>
  <c r="E88" i="2"/>
  <c r="F88" i="2" s="1"/>
  <c r="G88" i="2" s="1"/>
  <c r="B88" i="2"/>
  <c r="E87" i="2"/>
  <c r="F87" i="2" s="1"/>
  <c r="G87" i="2" s="1"/>
  <c r="B87" i="2"/>
  <c r="F83" i="2"/>
  <c r="G83" i="2" s="1"/>
  <c r="E83" i="2"/>
  <c r="B83" i="2"/>
  <c r="F79" i="2"/>
  <c r="G79" i="2" s="1"/>
  <c r="H79" i="2" s="1"/>
  <c r="I79" i="2" s="1"/>
  <c r="E79" i="2"/>
  <c r="B79" i="2"/>
  <c r="F78" i="2"/>
  <c r="G78" i="2" s="1"/>
  <c r="H78" i="2" s="1"/>
  <c r="I78" i="2" s="1"/>
  <c r="E78" i="2"/>
  <c r="B78" i="2"/>
  <c r="F77" i="2"/>
  <c r="G77" i="2" s="1"/>
  <c r="H77" i="2" s="1"/>
  <c r="I77" i="2" s="1"/>
  <c r="E77" i="2"/>
  <c r="B77" i="2"/>
  <c r="F72" i="2"/>
  <c r="G72" i="2" s="1"/>
  <c r="H72" i="2" s="1"/>
  <c r="E72" i="2"/>
  <c r="B72" i="2"/>
  <c r="F71" i="2"/>
  <c r="G71" i="2" s="1"/>
  <c r="H71" i="2" s="1"/>
  <c r="E71" i="2"/>
  <c r="B71" i="2"/>
  <c r="F70" i="2"/>
  <c r="G70" i="2" s="1"/>
  <c r="H70" i="2" s="1"/>
  <c r="E70" i="2"/>
  <c r="B70" i="2"/>
  <c r="F69" i="2"/>
  <c r="G69" i="2" s="1"/>
  <c r="H69" i="2" s="1"/>
  <c r="E69" i="2"/>
  <c r="B69" i="2"/>
  <c r="D64" i="2"/>
  <c r="B64" i="2" s="1"/>
  <c r="E63" i="2"/>
  <c r="F63" i="2" s="1"/>
  <c r="G63" i="2" s="1"/>
  <c r="H63" i="2" s="1"/>
  <c r="B63" i="2"/>
  <c r="C56" i="2"/>
  <c r="D56" i="2" s="1"/>
  <c r="E56" i="2" s="1"/>
  <c r="B47" i="2"/>
  <c r="B48" i="2" s="1"/>
  <c r="C46" i="2"/>
  <c r="D46" i="2" s="1"/>
  <c r="E46" i="2" s="1"/>
  <c r="B39" i="2"/>
  <c r="B40" i="2" s="1"/>
  <c r="C38" i="2"/>
  <c r="D38" i="2" s="1"/>
  <c r="E38" i="2" s="1"/>
  <c r="F38" i="2" s="1"/>
  <c r="B29" i="2"/>
  <c r="C29" i="2" s="1"/>
  <c r="D29" i="2" s="1"/>
  <c r="B27" i="2"/>
  <c r="B28" i="2" s="1"/>
  <c r="C28" i="2" s="1"/>
  <c r="B26" i="2"/>
  <c r="C26" i="2" s="1"/>
  <c r="C25" i="2"/>
  <c r="D25" i="2" s="1"/>
  <c r="D26" i="2" s="1"/>
  <c r="B12" i="2"/>
  <c r="B14" i="2" s="1"/>
  <c r="B11" i="2"/>
  <c r="C11" i="2" s="1"/>
  <c r="C10" i="2"/>
  <c r="D10" i="2" s="1"/>
  <c r="D11" i="2" s="1"/>
  <c r="E11" i="2" s="1"/>
  <c r="F11" i="2" s="1"/>
  <c r="G11" i="2" s="1"/>
  <c r="B60" i="1"/>
  <c r="C60" i="1" s="1"/>
  <c r="D60" i="1" s="1"/>
  <c r="C59" i="1"/>
  <c r="D59" i="1" s="1"/>
  <c r="B52" i="1"/>
  <c r="D52" i="1" s="1"/>
  <c r="D51" i="1"/>
  <c r="I51" i="1" s="1"/>
  <c r="C51" i="1"/>
  <c r="F51" i="1" l="1"/>
  <c r="B13" i="2"/>
  <c r="B15" i="2" s="1"/>
  <c r="B58" i="2"/>
  <c r="B59" i="2" s="1"/>
  <c r="C59" i="2" s="1"/>
  <c r="D59" i="2" s="1"/>
  <c r="E59" i="2" s="1"/>
  <c r="C27" i="2"/>
  <c r="D27" i="2" s="1"/>
  <c r="C47" i="2"/>
  <c r="D47" i="2" s="1"/>
  <c r="E47" i="2" s="1"/>
  <c r="E64" i="2"/>
  <c r="F64" i="2" s="1"/>
  <c r="G64" i="2" s="1"/>
  <c r="H64" i="2" s="1"/>
  <c r="E111" i="2"/>
  <c r="C138" i="2"/>
  <c r="D138" i="2" s="1"/>
  <c r="H138" i="2" s="1"/>
  <c r="B30" i="2"/>
  <c r="C30" i="2" s="1"/>
  <c r="D112" i="2"/>
  <c r="G112" i="2" s="1"/>
  <c r="B31" i="2"/>
  <c r="B33" i="2" s="1"/>
  <c r="B34" i="2" s="1"/>
  <c r="C34" i="2" s="1"/>
  <c r="B16" i="2"/>
  <c r="B18" i="2" s="1"/>
  <c r="C18" i="2" s="1"/>
  <c r="D18" i="2" s="1"/>
  <c r="D19" i="2" s="1"/>
  <c r="E19" i="2" s="1"/>
  <c r="F19" i="2" s="1"/>
  <c r="G19" i="2" s="1"/>
  <c r="C14" i="2"/>
  <c r="D14" i="2" s="1"/>
  <c r="D15" i="2" s="1"/>
  <c r="E15" i="2" s="1"/>
  <c r="F15" i="2" s="1"/>
  <c r="G15" i="2" s="1"/>
  <c r="C48" i="2"/>
  <c r="D48" i="2" s="1"/>
  <c r="E48" i="2" s="1"/>
  <c r="B49" i="2"/>
  <c r="E137" i="2"/>
  <c r="F137" i="2"/>
  <c r="H137" i="2"/>
  <c r="G137" i="2"/>
  <c r="D28" i="2"/>
  <c r="E26" i="2"/>
  <c r="F26" i="2" s="1"/>
  <c r="G26" i="2" s="1"/>
  <c r="H26" i="2" s="1"/>
  <c r="I26" i="2" s="1"/>
  <c r="B41" i="2"/>
  <c r="C41" i="2" s="1"/>
  <c r="D41" i="2" s="1"/>
  <c r="E41" i="2" s="1"/>
  <c r="F41" i="2" s="1"/>
  <c r="C40" i="2"/>
  <c r="D40" i="2" s="1"/>
  <c r="E40" i="2" s="1"/>
  <c r="F40" i="2" s="1"/>
  <c r="C139" i="2"/>
  <c r="D139" i="2" s="1"/>
  <c r="B140" i="2"/>
  <c r="C140" i="2" s="1"/>
  <c r="D140" i="2" s="1"/>
  <c r="F111" i="2"/>
  <c r="C39" i="2"/>
  <c r="D39" i="2" s="1"/>
  <c r="E39" i="2" s="1"/>
  <c r="F39" i="2" s="1"/>
  <c r="C12" i="2"/>
  <c r="D12" i="2" s="1"/>
  <c r="D13" i="2" s="1"/>
  <c r="E13" i="2" s="1"/>
  <c r="F13" i="2" s="1"/>
  <c r="G13" i="2" s="1"/>
  <c r="B111" i="2"/>
  <c r="G51" i="1"/>
  <c r="B61" i="1"/>
  <c r="I52" i="1"/>
  <c r="E52" i="1"/>
  <c r="H52" i="1"/>
  <c r="G52" i="1"/>
  <c r="F52" i="1"/>
  <c r="F59" i="1"/>
  <c r="E59" i="1"/>
  <c r="H59" i="1"/>
  <c r="G59" i="1"/>
  <c r="G60" i="1"/>
  <c r="F60" i="1"/>
  <c r="E60" i="1"/>
  <c r="H60" i="1"/>
  <c r="B53" i="1"/>
  <c r="C52" i="1"/>
  <c r="H51" i="1"/>
  <c r="E51" i="1"/>
  <c r="F138" i="2" l="1"/>
  <c r="E112" i="2"/>
  <c r="C49" i="2"/>
  <c r="D49" i="2" s="1"/>
  <c r="E49" i="2" s="1"/>
  <c r="B50" i="2"/>
  <c r="C50" i="2" s="1"/>
  <c r="D50" i="2" s="1"/>
  <c r="E50" i="2" s="1"/>
  <c r="C13" i="2"/>
  <c r="G138" i="2"/>
  <c r="C33" i="2"/>
  <c r="D33" i="2" s="1"/>
  <c r="E138" i="2"/>
  <c r="C58" i="2"/>
  <c r="D58" i="2" s="1"/>
  <c r="E58" i="2" s="1"/>
  <c r="B112" i="2"/>
  <c r="F112" i="2"/>
  <c r="D113" i="2"/>
  <c r="B113" i="2" s="1"/>
  <c r="C31" i="2"/>
  <c r="D31" i="2" s="1"/>
  <c r="B32" i="2"/>
  <c r="C32" i="2" s="1"/>
  <c r="H140" i="2"/>
  <c r="G140" i="2"/>
  <c r="E140" i="2"/>
  <c r="F140" i="2"/>
  <c r="G139" i="2"/>
  <c r="H139" i="2"/>
  <c r="F139" i="2"/>
  <c r="E139" i="2"/>
  <c r="D30" i="2"/>
  <c r="E28" i="2"/>
  <c r="F28" i="2" s="1"/>
  <c r="G28" i="2" s="1"/>
  <c r="H28" i="2" s="1"/>
  <c r="I28" i="2" s="1"/>
  <c r="B17" i="2"/>
  <c r="B19" i="2" s="1"/>
  <c r="C19" i="2" s="1"/>
  <c r="C15" i="2"/>
  <c r="C16" i="2"/>
  <c r="D16" i="2" s="1"/>
  <c r="D17" i="2" s="1"/>
  <c r="E17" i="2" s="1"/>
  <c r="F17" i="2" s="1"/>
  <c r="G17" i="2" s="1"/>
  <c r="C61" i="1"/>
  <c r="D61" i="1" s="1"/>
  <c r="B62" i="1"/>
  <c r="C62" i="1" s="1"/>
  <c r="D62" i="1" s="1"/>
  <c r="D53" i="1"/>
  <c r="C53" i="1"/>
  <c r="C54" i="1" s="1"/>
  <c r="B54" i="1"/>
  <c r="D54" i="1" s="1"/>
  <c r="E113" i="2" l="1"/>
  <c r="G113" i="2"/>
  <c r="F113" i="2"/>
  <c r="C17" i="2"/>
  <c r="D32" i="2"/>
  <c r="E30" i="2"/>
  <c r="F30" i="2" s="1"/>
  <c r="G30" i="2" s="1"/>
  <c r="H30" i="2" s="1"/>
  <c r="I30" i="2" s="1"/>
  <c r="G62" i="1"/>
  <c r="F62" i="1"/>
  <c r="H62" i="1"/>
  <c r="E62" i="1"/>
  <c r="F61" i="1"/>
  <c r="E61" i="1"/>
  <c r="H61" i="1"/>
  <c r="G61" i="1"/>
  <c r="I54" i="1"/>
  <c r="E54" i="1"/>
  <c r="H54" i="1"/>
  <c r="G54" i="1"/>
  <c r="F54" i="1"/>
  <c r="I53" i="1"/>
  <c r="E53" i="1"/>
  <c r="H53" i="1"/>
  <c r="G53" i="1"/>
  <c r="F53" i="1"/>
  <c r="E32" i="2" l="1"/>
  <c r="F32" i="2" s="1"/>
  <c r="G32" i="2" s="1"/>
  <c r="H32" i="2" s="1"/>
  <c r="I32" i="2" s="1"/>
  <c r="D34" i="2"/>
  <c r="E34" i="2" s="1"/>
  <c r="F34" i="2" s="1"/>
  <c r="G34" i="2" s="1"/>
  <c r="H34" i="2" s="1"/>
  <c r="I34" i="2" s="1"/>
</calcChain>
</file>

<file path=xl/sharedStrings.xml><?xml version="1.0" encoding="utf-8"?>
<sst xmlns="http://schemas.openxmlformats.org/spreadsheetml/2006/main" count="505" uniqueCount="295">
  <si>
    <t>ZIM   LINE  三月船期表</t>
  </si>
  <si>
    <t>注：因近期船期波动较大，截单时间以我司客服通知为准。如有任何疑问请垂询市场部 0574-27676559。</t>
  </si>
  <si>
    <r>
      <t>Zim Container Service Pacific (ZCP )外运船代，</t>
    </r>
    <r>
      <rPr>
        <b/>
        <sz val="12"/>
        <color theme="0"/>
        <rFont val="Tahoma"/>
        <family val="2"/>
      </rPr>
      <t>四期码头</t>
    </r>
    <r>
      <rPr>
        <b/>
        <sz val="12"/>
        <color rgb="FFFFFFFF"/>
        <rFont val="Tahoma"/>
        <family val="2"/>
      </rPr>
      <t>，七截二开</t>
    </r>
    <r>
      <rPr>
        <b/>
        <sz val="12"/>
        <color rgb="FFFFC000"/>
        <rFont val="Tahoma"/>
        <family val="2"/>
      </rPr>
      <t>(近期船期波动大，截单时间如有变请以我司客服发的通知为准)</t>
    </r>
  </si>
  <si>
    <t>Feeder VSL/VOY</t>
  </si>
  <si>
    <t>NINGBO SI CUT OFF AMS/ACI PORT14:00 &amp; NO AMS/ACI PORT WHOLE DAY</t>
  </si>
  <si>
    <t>NINGBO  CY CLOSING</t>
  </si>
  <si>
    <t>ETD NINGBO</t>
  </si>
  <si>
    <t xml:space="preserve">KINGSTON </t>
  </si>
  <si>
    <t>CHARLESTON</t>
  </si>
  <si>
    <t>SAVANNAH</t>
  </si>
  <si>
    <t>WILMINGTON</t>
  </si>
  <si>
    <t>JACKSONVILLE</t>
  </si>
  <si>
    <t>ZIM BANGKOK V.1E (ADA,1E)</t>
  </si>
  <si>
    <t xml:space="preserve">ZIM ANTWERP V.68E(ZAW,68E) </t>
  </si>
  <si>
    <t>ZIM WILMINGTON V.10E(UQM,10E)</t>
  </si>
  <si>
    <t>ZIM HONG KONG V.20E(SL6,20E)</t>
  </si>
  <si>
    <r>
      <t>ZIM Big Apple (ZBA)</t>
    </r>
    <r>
      <rPr>
        <b/>
        <sz val="12"/>
        <color rgb="FFFFFFFF"/>
        <rFont val="SimSun"/>
      </rPr>
      <t>外运船代，四期码头，一截三开</t>
    </r>
    <r>
      <rPr>
        <b/>
        <sz val="12"/>
        <color rgb="FFFFC000"/>
        <rFont val="Tahoma"/>
        <family val="2"/>
      </rPr>
      <t>(近期船期波动大，截单时间如有变请以我司客服发的通知为准)</t>
    </r>
  </si>
  <si>
    <t>NINGBO SI CUT OFF AMS 10:00</t>
  </si>
  <si>
    <t>NEW YORK</t>
  </si>
  <si>
    <t>NORFOLK</t>
  </si>
  <si>
    <t>BALTIMORE</t>
  </si>
  <si>
    <t>MAERSK YUKON  V.308E(MY5,16E)</t>
  </si>
  <si>
    <t>GUSTAV MAERSK V.309E(GK1,23E)</t>
  </si>
  <si>
    <t>GRETE MAERSK V.310E(GMK,23E)</t>
  </si>
  <si>
    <t>GEORG MAERSK V.311E(GEK,12E)</t>
  </si>
  <si>
    <t>GERDA MAERSK V.312E(GD3,17E)</t>
  </si>
  <si>
    <r>
      <t xml:space="preserve">ZIM Us Gulf Central China (ZGC) </t>
    </r>
    <r>
      <rPr>
        <b/>
        <sz val="12"/>
        <color rgb="FFFFFFFF"/>
        <rFont val="Microsoft YaHei UI"/>
        <family val="2"/>
      </rPr>
      <t>东南船代，</t>
    </r>
    <r>
      <rPr>
        <b/>
        <sz val="12"/>
        <color theme="0"/>
        <rFont val="Microsoft YaHei UI"/>
        <family val="2"/>
      </rPr>
      <t>一截三开</t>
    </r>
    <r>
      <rPr>
        <b/>
        <sz val="12"/>
        <color rgb="FFFFFFFF"/>
        <rFont val="Microsoft YaHei UI"/>
        <family val="2"/>
      </rPr>
      <t>，四期码头</t>
    </r>
    <r>
      <rPr>
        <b/>
        <sz val="12"/>
        <color rgb="FFFFFFFF"/>
        <rFont val="Tahoma"/>
        <family val="2"/>
      </rPr>
      <t xml:space="preserve"> </t>
    </r>
    <r>
      <rPr>
        <b/>
        <sz val="12"/>
        <color rgb="FFFFC000"/>
        <rFont val="Tahoma"/>
        <family val="2"/>
      </rPr>
      <t>(</t>
    </r>
    <r>
      <rPr>
        <b/>
        <sz val="12"/>
        <color rgb="FFFFC000"/>
        <rFont val="Microsoft YaHei UI"/>
        <family val="2"/>
      </rPr>
      <t>近期船期波动大，截单时间如有变请以我司客服发的通知为准</t>
    </r>
    <r>
      <rPr>
        <b/>
        <sz val="12"/>
        <color rgb="FFFFC000"/>
        <rFont val="Tahoma"/>
        <family val="2"/>
      </rPr>
      <t>)</t>
    </r>
  </si>
  <si>
    <t xml:space="preserve">NINGBO SI CUT OFF 17:00 </t>
  </si>
  <si>
    <t>NINGBO CY CLOSING 20:00</t>
  </si>
  <si>
    <t>MOBILE</t>
  </si>
  <si>
    <t>HOUSTON</t>
  </si>
  <si>
    <t xml:space="preserve">New Orleans </t>
  </si>
  <si>
    <t>MIAMI</t>
  </si>
  <si>
    <t>MAERSK MEMPHIS V.309E(M2M,8E)</t>
  </si>
  <si>
    <t xml:space="preserve">TASMAN V.310E(QYZ,30E)  </t>
  </si>
  <si>
    <t>MSC ANTONIA V.FR311E(MA6,17E)</t>
  </si>
  <si>
    <t>MARCOS V V.312E(PKF,19E)</t>
  </si>
  <si>
    <t>SEAMAX NORWALK V.313E(SN4,13E)</t>
  </si>
  <si>
    <r>
      <t xml:space="preserve">ZIM North Pacific (ZNP) </t>
    </r>
    <r>
      <rPr>
        <b/>
        <sz val="12"/>
        <color rgb="FFFFFFFF"/>
        <rFont val="Microsoft YaHei UI"/>
        <family val="2"/>
      </rPr>
      <t>外运船代，三期码头，四截六开</t>
    </r>
    <r>
      <rPr>
        <b/>
        <sz val="12"/>
        <color rgb="FFFFC000"/>
        <rFont val="Tahoma"/>
        <family val="2"/>
      </rPr>
      <t>(</t>
    </r>
    <r>
      <rPr>
        <b/>
        <sz val="12"/>
        <color rgb="FFFFC000"/>
        <rFont val="Microsoft YaHei UI"/>
        <family val="2"/>
      </rPr>
      <t>近期船期波动大，截单时间如有变请以我司客服发的通知为准</t>
    </r>
    <r>
      <rPr>
        <b/>
        <sz val="12"/>
        <color rgb="FFFFC000"/>
        <rFont val="Tahoma"/>
        <family val="2"/>
      </rPr>
      <t>)</t>
    </r>
  </si>
  <si>
    <t>NINGBO  CY CLOSING</t>
  </si>
  <si>
    <t>Vancouver</t>
  </si>
  <si>
    <t>EMMANUEL P V.50E(EE3,50E)</t>
  </si>
  <si>
    <t>ZIM ASIA V.25E(DJ5,25E)</t>
  </si>
  <si>
    <t>NAVIOS AMARILLO V.42E (NA7,42E)</t>
  </si>
  <si>
    <t>TO BE NAMED V.32E(EL3,32E)</t>
  </si>
  <si>
    <r>
      <t>ZIM EXPRESS (ZEX) 兴港船代三期码头四截六开</t>
    </r>
    <r>
      <rPr>
        <b/>
        <sz val="12"/>
        <color rgb="FFFFC000"/>
        <rFont val="Tahoma"/>
        <family val="2"/>
      </rPr>
      <t xml:space="preserve"> (近期船期波动大，截单时间如有变请以我司客服发的通知为准)</t>
    </r>
  </si>
  <si>
    <t xml:space="preserve">NINGBO SI CUT OFF 14:00 </t>
  </si>
  <si>
    <t>NINGBO CY CLOSING</t>
  </si>
  <si>
    <t>LOS ANGELES</t>
  </si>
  <si>
    <t>ZIM VIRGINIA V.131E(ZVG, 131E)</t>
  </si>
  <si>
    <t>VOLANS V.65E(JLP,65E)</t>
  </si>
  <si>
    <t xml:space="preserve">SUNNY PHOENIX V.50E(ZVB,50E) </t>
  </si>
  <si>
    <t>ALEXANDER BAY V.34E(QNR,34E)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</si>
  <si>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</si>
  <si>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 xml:space="preserve">NINGBO SI CUT OFF 16:00 </t>
  </si>
  <si>
    <t>SANTOS</t>
  </si>
  <si>
    <t>ITAPOA</t>
  </si>
  <si>
    <t>BUENOS AIRES</t>
  </si>
  <si>
    <t>MONTEVIDEO</t>
  </si>
  <si>
    <t>PARANAGUA</t>
  </si>
  <si>
    <t>MAERSK LABREA V.309W(JA4,14W)</t>
  </si>
  <si>
    <t xml:space="preserve">MAERSK LAVRAS  V.310W (LV5,15W)  </t>
  </si>
  <si>
    <t xml:space="preserve">MAERSK LETICIA V.311W (TE6,20W) </t>
  </si>
  <si>
    <t>ZIM XIAMEN V.8W (IY2,8W)</t>
  </si>
  <si>
    <r>
      <rPr>
        <b/>
        <sz val="12"/>
        <color rgb="FFFFFFFF"/>
        <rFont val="Tahoma"/>
        <family val="2"/>
      </rPr>
      <t xml:space="preserve">ZIM Med Pacific  (ZMP)WB </t>
    </r>
    <r>
      <rPr>
        <b/>
        <sz val="12"/>
        <color rgb="FFFFFFFF"/>
        <rFont val="Microsoft YaHei UI"/>
        <family val="2"/>
      </rPr>
      <t>外运船代，</t>
    </r>
    <r>
      <rPr>
        <b/>
        <sz val="12"/>
        <color rgb="FFFF0000"/>
        <rFont val="Microsoft YaHei UI"/>
        <family val="2"/>
      </rPr>
      <t>四期码头</t>
    </r>
    <r>
      <rPr>
        <b/>
        <sz val="12"/>
        <color rgb="FFFFFFFF"/>
        <rFont val="Microsoft YaHei UI"/>
        <family val="2"/>
      </rPr>
      <t>，</t>
    </r>
    <r>
      <rPr>
        <b/>
        <sz val="12"/>
        <color rgb="FFFF0000"/>
        <rFont val="Microsoft YaHei UI"/>
        <family val="2"/>
      </rPr>
      <t>五截七开</t>
    </r>
    <r>
      <rPr>
        <b/>
        <sz val="12"/>
        <color rgb="FFFFC000"/>
        <rFont val="Tahoma"/>
        <family val="2"/>
      </rPr>
      <t>(</t>
    </r>
    <r>
      <rPr>
        <b/>
        <sz val="12"/>
        <color rgb="FFFFC000"/>
        <rFont val="Microsoft YaHei UI"/>
        <family val="2"/>
      </rPr>
      <t>周五中午</t>
    </r>
    <r>
      <rPr>
        <b/>
        <sz val="12"/>
        <color rgb="FFFFC000"/>
        <rFont val="Tahoma"/>
        <family val="2"/>
      </rPr>
      <t>12</t>
    </r>
    <r>
      <rPr>
        <b/>
        <sz val="12"/>
        <color rgb="FFFFC000"/>
        <rFont val="Microsoft YaHei UI"/>
        <family val="2"/>
      </rPr>
      <t>：</t>
    </r>
    <r>
      <rPr>
        <b/>
        <sz val="12"/>
        <color rgb="FFFFC000"/>
        <rFont val="Tahoma"/>
        <family val="2"/>
      </rPr>
      <t>00</t>
    </r>
    <r>
      <rPr>
        <b/>
        <sz val="12"/>
        <color rgb="FFFFC000"/>
        <rFont val="Microsoft YaHei UI"/>
        <family val="2"/>
      </rPr>
      <t>截单</t>
    </r>
    <r>
      <rPr>
        <b/>
        <sz val="12"/>
        <color rgb="FFFFC000"/>
        <rFont val="Tahoma"/>
        <family val="2"/>
      </rPr>
      <t>)</t>
    </r>
  </si>
  <si>
    <t>NINGBO SI CUT OFF 12:00</t>
  </si>
  <si>
    <t>HAIFA</t>
  </si>
  <si>
    <t>ASHDOD</t>
  </si>
  <si>
    <t>AMBARLI</t>
  </si>
  <si>
    <t>YARIMCA</t>
  </si>
  <si>
    <t>NAVIOS CHRYSALIS V.38W (VBR,38W)</t>
  </si>
  <si>
    <t>STAMATIS B V.270W (TM5,270W)</t>
  </si>
  <si>
    <t>BELLAVIA V.57W(BLV,57W)</t>
  </si>
  <si>
    <t>SPYROS V V.24W(XZP,24W)</t>
  </si>
  <si>
    <t>GSL LINE 三月船期表</t>
  </si>
  <si>
    <r>
      <t>FAR-EAST AFRICA EXPRESS LINE (FAX)  1</t>
    </r>
    <r>
      <rPr>
        <b/>
        <sz val="12"/>
        <color rgb="FFFFFFFF"/>
        <rFont val="DengXian"/>
      </rPr>
      <t>截</t>
    </r>
    <r>
      <rPr>
        <b/>
        <sz val="12"/>
        <color rgb="FFFFFFFF"/>
        <rFont val="Tahoma"/>
        <family val="2"/>
      </rPr>
      <t>3</t>
    </r>
    <r>
      <rPr>
        <b/>
        <sz val="12"/>
        <color rgb="FFFFFFFF"/>
        <rFont val="DengXian"/>
      </rPr>
      <t>开</t>
    </r>
    <r>
      <rPr>
        <b/>
        <sz val="12"/>
        <color rgb="FFFFFFFF"/>
        <rFont val="Tahoma"/>
        <family val="2"/>
      </rPr>
      <t xml:space="preserve">   </t>
    </r>
    <r>
      <rPr>
        <b/>
        <sz val="12"/>
        <color rgb="FFFFFFFF"/>
        <rFont val="SimSun"/>
      </rPr>
      <t>兴港船代</t>
    </r>
    <r>
      <rPr>
        <b/>
        <sz val="12"/>
        <color rgb="FFFFFFFF"/>
        <rFont val="Tahoma"/>
        <family val="2"/>
      </rPr>
      <t xml:space="preserve">                                                                                                 </t>
    </r>
    <r>
      <rPr>
        <b/>
        <sz val="12"/>
        <color rgb="FFFFFFFF"/>
        <rFont val="Microsoft YaHei UI"/>
        <family val="2"/>
      </rPr>
      <t>普通出口箱（除海铁）全部由陆路集卡直进甬舟码头</t>
    </r>
  </si>
  <si>
    <t>NINGBO SI CUT OFF 17:00</t>
  </si>
  <si>
    <t>APAPA</t>
  </si>
  <si>
    <t>TINCAN</t>
  </si>
  <si>
    <t>TEMA</t>
  </si>
  <si>
    <t>LOME</t>
  </si>
  <si>
    <t>YONGZHOU W2214N（支线）</t>
  </si>
  <si>
    <t xml:space="preserve">NAVIOS MAGNOLIA V.112W(NM6,308W) </t>
  </si>
  <si>
    <t>YONGZHOU W2215N（支线）</t>
  </si>
  <si>
    <t xml:space="preserve">NYK FURANO V.084W (XTD,309W) </t>
  </si>
  <si>
    <t>YONGZHOU W2216N（支线）</t>
  </si>
  <si>
    <t>SEADREAM  V.310W(UE6,310W)</t>
  </si>
  <si>
    <t>YONGZHOU W2217N（支线）</t>
  </si>
  <si>
    <t>SEASPAN DUBAI V.026W(SD4,311W)</t>
  </si>
  <si>
    <t>YONGZHOU W2218N（支线）</t>
  </si>
  <si>
    <t>ALEXANDRIA BRIDGE V.312W(BZV,312W)</t>
  </si>
  <si>
    <t>FAR-EAST AFRICA EXPRESS II LINE (FA2)   3截5开   兴港船代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普通出口箱（除海铁）全部由陆路集卡直进甬舟码头　</t>
  </si>
  <si>
    <t>COTONOU</t>
  </si>
  <si>
    <t>ONNE</t>
  </si>
  <si>
    <t>ABIDJAN</t>
  </si>
  <si>
    <t>YONGZHOU C2258N（支线）</t>
  </si>
  <si>
    <t>BLANK</t>
  </si>
  <si>
    <t>YONGZHOU C2259N（支线）</t>
  </si>
  <si>
    <t>YONGZHOU C2260N（支线）</t>
  </si>
  <si>
    <t>EXPRESS BLACK SEA V.040W(EE1,311W)</t>
  </si>
  <si>
    <t>YONGZHOU C2261N（支线）</t>
  </si>
  <si>
    <t>YONGZHOU C2262N（支线）</t>
  </si>
  <si>
    <t>MARTINIQUE V.064W(MQ4,313W)</t>
  </si>
  <si>
    <t xml:space="preserve">FAR EAST TO SOUTH AFRICA EXPRESS (SA1) 北三集司  五截天开  东南船代 </t>
  </si>
  <si>
    <t>Feeder VSL/VOY</t>
    <phoneticPr fontId="0" type="noConversion"/>
  </si>
  <si>
    <t>NINGBO SI CUT OFF AMS PORT17:00</t>
  </si>
  <si>
    <t xml:space="preserve">DURBAN </t>
  </si>
  <si>
    <t>CAPE TOWN(VIA SINGAPORE)</t>
  </si>
  <si>
    <t>EVER DEVOTE V.165W (EDT,112W)</t>
  </si>
  <si>
    <t>SEASPAN KYOTO V.097W (UAW,240W)</t>
  </si>
  <si>
    <t xml:space="preserve">SEASPAN TOKYO V.003W (YVC,217W) </t>
  </si>
  <si>
    <t>TBN</t>
  </si>
  <si>
    <t xml:space="preserve">China East Africa Express （KYX）甬舟码头 三截五开  东南船代 </t>
  </si>
  <si>
    <t>普通出口箱（除海铁）全部由陆路集卡直进甬舟码头</t>
  </si>
  <si>
    <t>Feeder VSL/VOY</t>
    <phoneticPr fontId="1" type="noConversion"/>
  </si>
  <si>
    <t>MOMBASA</t>
  </si>
  <si>
    <t>AS CARLOTTA V.309W(SC5,309W)</t>
  </si>
  <si>
    <t>BLANK SAILING</t>
  </si>
  <si>
    <t>KOTA KAYA V.311W(TK6,311W)</t>
  </si>
  <si>
    <t>KOTA GAYA V.312W(KG3,312W)</t>
  </si>
  <si>
    <t>KOTA NAZAR V.313W(OYY,313W)</t>
  </si>
  <si>
    <t xml:space="preserve">China East Africa Express （TZX）甬舟码头 五截天开  东南船代 </t>
  </si>
  <si>
    <t xml:space="preserve">NINGBO SI CUT OFF 12:00 </t>
  </si>
  <si>
    <t>DAR ES SALAAM</t>
  </si>
  <si>
    <t>KOTA MACHAN V.309W (BC6,309W)</t>
  </si>
  <si>
    <t>NYK CLARA V.310W (DKJ,310W)</t>
  </si>
  <si>
    <t>KOTA MAKMUR V.311W(KM4,311W)</t>
  </si>
  <si>
    <t xml:space="preserve">PORTO V.312W (PT5,312W) </t>
  </si>
  <si>
    <r>
      <t xml:space="preserve">CHINA INDIA EXPRESS IV </t>
    </r>
    <r>
      <rPr>
        <b/>
        <sz val="12"/>
        <color theme="2"/>
        <rFont val="Microsoft YaHei UI"/>
        <family val="2"/>
        <charset val="134"/>
      </rPr>
      <t>（</t>
    </r>
    <r>
      <rPr>
        <b/>
        <sz val="12"/>
        <color theme="2"/>
        <rFont val="Tahoma"/>
        <family val="2"/>
      </rPr>
      <t>CI4</t>
    </r>
    <r>
      <rPr>
        <b/>
        <sz val="12"/>
        <color theme="2"/>
        <rFont val="Microsoft YaHei UI"/>
        <family val="2"/>
        <charset val="134"/>
      </rPr>
      <t>）</t>
    </r>
    <r>
      <rPr>
        <b/>
        <sz val="12"/>
        <color theme="2"/>
        <rFont val="宋体"/>
        <family val="3"/>
        <charset val="134"/>
      </rPr>
      <t>远东码头</t>
    </r>
    <r>
      <rPr>
        <b/>
        <sz val="12"/>
        <color theme="2"/>
        <rFont val="Tahoma"/>
        <family val="2"/>
      </rPr>
      <t xml:space="preserve"> </t>
    </r>
    <r>
      <rPr>
        <b/>
        <sz val="12"/>
        <color theme="2"/>
        <rFont val="宋体"/>
        <family val="3"/>
        <charset val="134"/>
      </rPr>
      <t>五截天开</t>
    </r>
    <r>
      <rPr>
        <b/>
        <sz val="12"/>
        <color theme="2"/>
        <rFont val="Tahoma"/>
        <family val="2"/>
      </rPr>
      <t xml:space="preserve">  </t>
    </r>
    <r>
      <rPr>
        <b/>
        <sz val="12"/>
        <color theme="2"/>
        <rFont val="宋体"/>
        <family val="3"/>
        <charset val="134"/>
      </rPr>
      <t>兴港船代</t>
    </r>
  </si>
  <si>
    <t xml:space="preserve">NHAVA SHEVA </t>
  </si>
  <si>
    <t>MUNDRA</t>
  </si>
  <si>
    <t>MUHAMMAD BIN QASIM</t>
  </si>
  <si>
    <t>KARACHI(SAPT)</t>
  </si>
  <si>
    <t>CYPRESS V.0FF87W1 (VUX,4W)</t>
  </si>
  <si>
    <t>码头动态</t>
  </si>
  <si>
    <t>TO BE NAMED</t>
  </si>
  <si>
    <t>China West India Express (CWX) 二期码头  ，一截三开，外运船代</t>
  </si>
  <si>
    <t>PORT KLANG(NORTH)</t>
  </si>
  <si>
    <t>KARACHI(PICT)</t>
  </si>
  <si>
    <r>
      <rPr>
        <sz val="12"/>
        <color rgb="FF002060"/>
        <rFont val="Tahoma"/>
        <family val="2"/>
      </rPr>
      <t>KOTA MANIS V</t>
    </r>
    <r>
      <rPr>
        <sz val="12"/>
        <color rgb="FFFF0000"/>
        <rFont val="Tahoma"/>
        <family val="2"/>
      </rPr>
      <t>.0244W</t>
    </r>
    <r>
      <rPr>
        <sz val="12"/>
        <color rgb="FF002060"/>
        <rFont val="Tahoma"/>
        <family val="2"/>
      </rPr>
      <t xml:space="preserve"> (QZX,244W)</t>
    </r>
  </si>
  <si>
    <t>PONTRESINA V.240W (NB1,240W)</t>
  </si>
  <si>
    <t>RENJIAN 25 V.2301W (QBD,4W)</t>
  </si>
  <si>
    <t>X-PRESS ANGLESEY V.23002W (HV1,16W)</t>
  </si>
  <si>
    <t>TS NINGBO V.23003W (KJL,761W)</t>
  </si>
  <si>
    <t>NEW CHINA-INDIA-EXPRESS (NIX) 二期码头  六截一开 兴港船代</t>
  </si>
  <si>
    <t>PORT KELANG</t>
  </si>
  <si>
    <t>NHAVA SHEVA</t>
  </si>
  <si>
    <t>HAZIRA</t>
  </si>
  <si>
    <t>COLOMBO</t>
  </si>
  <si>
    <t>ESL DACHAN BAY V.02309W (YGF,21W)</t>
  </si>
  <si>
    <t>KMTC DUBAI V.2302W (KM8,26W)</t>
  </si>
  <si>
    <t>ZIM EUROPE  V.76W(IJR,76W)</t>
  </si>
  <si>
    <r>
      <t>CHINA_INDIA_EXPRESS_I</t>
    </r>
    <r>
      <rPr>
        <b/>
        <sz val="12"/>
        <color rgb="FFE7E6E6"/>
        <rFont val="Microsoft YaHei UI"/>
        <family val="2"/>
        <charset val="1"/>
      </rPr>
      <t>（</t>
    </r>
    <r>
      <rPr>
        <b/>
        <sz val="12"/>
        <color rgb="FFE7E6E6"/>
        <rFont val="Tahoma"/>
        <family val="2"/>
        <charset val="1"/>
      </rPr>
      <t>CI1</t>
    </r>
    <r>
      <rPr>
        <b/>
        <sz val="12"/>
        <color rgb="FFE7E6E6"/>
        <rFont val="Microsoft YaHei UI"/>
        <family val="2"/>
        <charset val="1"/>
      </rPr>
      <t>）四期 三截五开</t>
    </r>
    <r>
      <rPr>
        <b/>
        <sz val="12"/>
        <color rgb="FFE7E6E6"/>
        <rFont val="Tahoma"/>
        <family val="2"/>
        <charset val="1"/>
      </rPr>
      <t xml:space="preserve">  </t>
    </r>
    <r>
      <rPr>
        <b/>
        <sz val="12"/>
        <color rgb="FFE7E6E6"/>
        <rFont val="Microsoft YaHei UI"/>
        <family val="2"/>
        <charset val="1"/>
      </rPr>
      <t>东南船代</t>
    </r>
  </si>
  <si>
    <t>PIPAVAV</t>
  </si>
  <si>
    <t>KARACHI PORT(SAPT)</t>
  </si>
  <si>
    <t>XIN HONG KONG V.061W (XKH,115W)</t>
  </si>
  <si>
    <r>
      <t xml:space="preserve">GOLD STAR_GULF_EXPRESS  (GGX) </t>
    </r>
    <r>
      <rPr>
        <b/>
        <sz val="12"/>
        <color theme="0"/>
        <rFont val="宋体"/>
        <family val="3"/>
        <charset val="134"/>
      </rPr>
      <t>二期码头</t>
    </r>
    <r>
      <rPr>
        <b/>
        <sz val="12"/>
        <color theme="0"/>
        <rFont val="Tahoma"/>
        <family val="2"/>
      </rPr>
      <t xml:space="preserve">  四</t>
    </r>
    <r>
      <rPr>
        <b/>
        <sz val="12"/>
        <color theme="0"/>
        <rFont val="宋体"/>
        <family val="3"/>
        <charset val="134"/>
      </rPr>
      <t>截六开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兴港船代</t>
    </r>
  </si>
  <si>
    <t>KHOR FAKKAN</t>
  </si>
  <si>
    <t>JEBEL ALI</t>
  </si>
  <si>
    <t>SOHAR</t>
  </si>
  <si>
    <t>ESL WASL V.02309W(EWL,41W)</t>
  </si>
  <si>
    <t>ESL DANA  V.02310W(ED4,38W)</t>
  </si>
  <si>
    <t>TZINI V.6W (II5,6W) 加班船</t>
  </si>
  <si>
    <t>HAKATA SEOUL V.2302W(HQ3,29W)</t>
  </si>
  <si>
    <t>ESL BUSAN V.02312W(AI5,30W)</t>
  </si>
  <si>
    <r>
      <t xml:space="preserve">CHINA VIETNAM EXPRESS LINE (CVX) </t>
    </r>
    <r>
      <rPr>
        <b/>
        <sz val="12"/>
        <color rgb="FFFFFFFF"/>
        <rFont val="Microsoft YaHei UI"/>
        <family val="2"/>
        <charset val="1"/>
      </rPr>
      <t>三期码头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七截一开</t>
    </r>
    <r>
      <rPr>
        <b/>
        <sz val="12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兴港船代</t>
    </r>
  </si>
  <si>
    <t>HO CHI MINH CITY</t>
  </si>
  <si>
    <t>LAEM CHABANG</t>
  </si>
  <si>
    <t>YM CREDENTIAL V.052S (YD5,24S)</t>
  </si>
  <si>
    <t>ALS VENUS V.12S (AE6,12S)</t>
  </si>
  <si>
    <t>BUXMELODY V.189S (BWX,78S)</t>
  </si>
  <si>
    <t>YM CREDENTIAL V.053S (YD5,25S)</t>
  </si>
  <si>
    <r>
      <t xml:space="preserve">CT3 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  </t>
    </r>
    <r>
      <rPr>
        <b/>
        <sz val="12"/>
        <color rgb="FFFFFFFF"/>
        <rFont val="Microsoft YaHei UI"/>
        <family val="2"/>
      </rPr>
      <t>外运船代</t>
    </r>
  </si>
  <si>
    <t> </t>
  </si>
  <si>
    <t>BANGKOK</t>
  </si>
  <si>
    <t xml:space="preserve">SIHANOUKVILLE </t>
  </si>
  <si>
    <t>HAIPHONG</t>
  </si>
  <si>
    <t>MARLA BULL V.4S(MAG,4S)</t>
  </si>
  <si>
    <t>OMIT</t>
  </si>
  <si>
    <r>
      <t xml:space="preserve">CHINA_INDONESIA_SERVICE (CTI) </t>
    </r>
    <r>
      <rPr>
        <b/>
        <sz val="12"/>
        <color rgb="FFFFFFFF"/>
        <rFont val="SimSun"/>
      </rPr>
      <t>三期码头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三截五开</t>
    </r>
    <r>
      <rPr>
        <b/>
        <sz val="12"/>
        <color rgb="FFFFFFFF"/>
        <rFont val="Tahoma"/>
        <family val="2"/>
        <charset val="1"/>
      </rPr>
      <t xml:space="preserve">  </t>
    </r>
    <r>
      <rPr>
        <b/>
        <sz val="12"/>
        <color rgb="FFFFFFFF"/>
        <rFont val="SimSun"/>
      </rPr>
      <t>东南船代</t>
    </r>
  </si>
  <si>
    <t>NINGBO SI CUT OFF 17:30</t>
  </si>
  <si>
    <t>JAKARTA</t>
  </si>
  <si>
    <t>SURABAYA</t>
  </si>
  <si>
    <t>DAVAO</t>
  </si>
  <si>
    <t>COSCO HAIFA V.103S(CH1,25S)</t>
  </si>
  <si>
    <t xml:space="preserve">YM EFFICIENCY V.164S (YF2,57S) </t>
  </si>
  <si>
    <t xml:space="preserve">HYUNDAI VOYAGER V.0131S (VHD,109S) </t>
  </si>
  <si>
    <t>GSL ROSSI V.33S(BR4,33S)</t>
  </si>
  <si>
    <r>
      <t xml:space="preserve">China Australia Express (CAX)  </t>
    </r>
    <r>
      <rPr>
        <b/>
        <sz val="12"/>
        <color rgb="FFFFFFFF"/>
        <rFont val="Microsoft YaHei"/>
        <family val="2"/>
      </rPr>
      <t>三期码头</t>
    </r>
    <r>
      <rPr>
        <b/>
        <sz val="12"/>
        <color rgb="FFFFFFFF"/>
        <rFont val="Calibri"/>
        <family val="2"/>
      </rPr>
      <t xml:space="preserve">   </t>
    </r>
    <r>
      <rPr>
        <b/>
        <sz val="12"/>
        <color rgb="FFFFFFFF"/>
        <rFont val="Microsoft YaHei"/>
        <family val="2"/>
      </rPr>
      <t>外运船代</t>
    </r>
  </si>
  <si>
    <t>SYDNEY</t>
  </si>
  <si>
    <t>MELBOURNE</t>
  </si>
  <si>
    <t>BRISBANE</t>
  </si>
  <si>
    <t>AUCKLAND</t>
  </si>
  <si>
    <t xml:space="preserve">NAPIER </t>
  </si>
  <si>
    <t>LYTTELTON</t>
  </si>
  <si>
    <t>PORT CHALMERS</t>
  </si>
  <si>
    <t>CIMBRIA V.246S (BD5,246S)</t>
  </si>
  <si>
    <t>CONTSHIP REX  V.158S (UTT, 158S)</t>
  </si>
  <si>
    <t>Eta 24-Mar</t>
  </si>
  <si>
    <t>Eta 27-Mar</t>
  </si>
  <si>
    <t>Eta 21-Mar</t>
  </si>
  <si>
    <t>NEW JERSEY TRADER V.23S (NJ1,23S)</t>
  </si>
  <si>
    <t>ALS VESTA V.10S (AV6,10S)</t>
  </si>
  <si>
    <t>DELOS WAVE V.142S (UGJ,142S)</t>
  </si>
  <si>
    <r>
      <t xml:space="preserve">NPX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   </t>
    </r>
    <r>
      <rPr>
        <b/>
        <sz val="12"/>
        <color rgb="FFFFFFFF"/>
        <rFont val="Microsoft YaHei UI"/>
        <family val="2"/>
      </rPr>
      <t>外运船代</t>
    </r>
  </si>
  <si>
    <t>MANILA NORTH PORT</t>
  </si>
  <si>
    <t>VIMC DIAMOND V.2305S (EJL,6S)</t>
  </si>
  <si>
    <r>
      <rPr>
        <sz val="12"/>
        <color rgb="FF002060"/>
        <rFont val="Tahoma"/>
        <family val="2"/>
      </rPr>
      <t>CONTSHIP ONO V.</t>
    </r>
    <r>
      <rPr>
        <sz val="12"/>
        <color rgb="FFFF0000"/>
        <rFont val="Tahoma"/>
        <family val="2"/>
      </rPr>
      <t xml:space="preserve">30S </t>
    </r>
    <r>
      <rPr>
        <sz val="12"/>
        <color rgb="FF002060"/>
        <rFont val="Tahoma"/>
        <family val="2"/>
      </rPr>
      <t>(TQW,</t>
    </r>
    <r>
      <rPr>
        <sz val="12"/>
        <color rgb="FFFF0000"/>
        <rFont val="Tahoma"/>
        <family val="2"/>
      </rPr>
      <t>30S</t>
    </r>
    <r>
      <rPr>
        <sz val="12"/>
        <color rgb="FF002060"/>
        <rFont val="Tahoma"/>
        <family val="2"/>
      </rPr>
      <t>)</t>
    </r>
  </si>
  <si>
    <t>VIMC DIAMOND V.2306S (EJL,7S)</t>
  </si>
  <si>
    <r>
      <rPr>
        <sz val="12"/>
        <color rgb="FF002060"/>
        <rFont val="Tahoma"/>
        <family val="2"/>
      </rPr>
      <t>CONTSHIP ONO V</t>
    </r>
    <r>
      <rPr>
        <sz val="12"/>
        <color rgb="FFFF0000"/>
        <rFont val="Tahoma"/>
        <family val="2"/>
      </rPr>
      <t xml:space="preserve">.31S </t>
    </r>
    <r>
      <rPr>
        <sz val="12"/>
        <color rgb="FF002060"/>
        <rFont val="Tahoma"/>
        <family val="2"/>
      </rPr>
      <t>(TQW,</t>
    </r>
    <r>
      <rPr>
        <sz val="12"/>
        <color rgb="FFFF0000"/>
        <rFont val="Tahoma"/>
        <family val="2"/>
      </rPr>
      <t>31S</t>
    </r>
    <r>
      <rPr>
        <sz val="12"/>
        <color rgb="FF002060"/>
        <rFont val="Tahoma"/>
        <family val="2"/>
      </rPr>
      <t>)</t>
    </r>
  </si>
  <si>
    <r>
      <t xml:space="preserve">China Philippines Line (CP1) </t>
    </r>
    <r>
      <rPr>
        <b/>
        <sz val="12"/>
        <color rgb="FFFFFFFF"/>
        <rFont val="Microsoft YaHei UI"/>
        <family val="2"/>
      </rPr>
      <t>大榭码头</t>
    </r>
    <r>
      <rPr>
        <b/>
        <sz val="12"/>
        <color rgb="FFFFFFFF"/>
        <rFont val="Tahoma"/>
        <family val="2"/>
      </rPr>
      <t xml:space="preserve">    </t>
    </r>
    <r>
      <rPr>
        <b/>
        <sz val="12"/>
        <color rgb="FFFFFFFF"/>
        <rFont val="Microsoft YaHei UI"/>
        <family val="2"/>
      </rPr>
      <t>外运船代</t>
    </r>
  </si>
  <si>
    <t>MANILA SOUTH PORT</t>
  </si>
  <si>
    <t>SEAMASTER V.13S (SE8,13S)</t>
  </si>
  <si>
    <t>NORDPUMA V.0JVEPS (NP3,54S)</t>
  </si>
  <si>
    <t>APL CAIRO V.0JVEXS (XPC,38S)</t>
  </si>
  <si>
    <t>MELINA V.39W (BN1,39W)</t>
  </si>
  <si>
    <t>ZIM CARMEL V.12W(UXH,12W)</t>
  </si>
  <si>
    <t>JACKSON BAY V.94W(IDY,94W)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</si>
  <si>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</si>
  <si>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</si>
  <si>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</si>
  <si>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</si>
  <si>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</si>
  <si>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</si>
  <si>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</si>
  <si>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</si>
  <si>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/周一</t>
  </si>
  <si>
    <t>海盈</t>
  </si>
  <si>
    <t>截关时间：
周五18:00  
截进重时间：
周五12:00
截VGM时间：周五18：00</t>
  </si>
  <si>
    <t>QIHE11</t>
  </si>
  <si>
    <t>23509N</t>
  </si>
  <si>
    <t>2023-03-06</t>
  </si>
  <si>
    <t>XINYONGCHANG17</t>
  </si>
  <si>
    <t>江阴</t>
  </si>
  <si>
    <t>截关时间：
周二12:00  
截进重时间：周一24:00
截VGM时间：周一18：00</t>
  </si>
  <si>
    <t>/周三</t>
  </si>
  <si>
    <t>HENGTAI27</t>
  </si>
  <si>
    <t>2023-03-01</t>
  </si>
  <si>
    <t>XINOU15</t>
  </si>
  <si>
    <t>/周四</t>
  </si>
  <si>
    <t>马尾青州</t>
  </si>
  <si>
    <t>截关时间：
周三12:00
截进重时间：周二24:00
截VGM时间：周二18:00</t>
  </si>
  <si>
    <t>OX2/307N</t>
  </si>
  <si>
    <t>2023-03-02</t>
  </si>
  <si>
    <t>/周六</t>
  </si>
  <si>
    <t>截关时间：
周五12:00  
截进重时间：
周四24:00
截VGM时间：周四18：00</t>
  </si>
  <si>
    <t>2023-03-04</t>
  </si>
  <si>
    <t>OG3/503N</t>
  </si>
  <si>
    <t>订舱注意事项：</t>
  </si>
  <si>
    <t>0. SI截止时间烦请查询：http://www.worde.com/download_category.php?id=4， 每周五公布下周时间，请知悉，谢谢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</si>
  <si>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</si>
  <si>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</si>
  <si>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</si>
  <si>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</si>
  <si>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</si>
  <si>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6.接宁波码头通知，根据交通部关于VGM的规定，从2021年6月份开始凡托运人提供的验证重量与实际重量的误差超过5%或1吨的将会受到海事部门1000元以上3万元以下罚款。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</si>
  <si>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</si>
  <si>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QX5/139N</t>
  </si>
  <si>
    <t>23510N</t>
  </si>
  <si>
    <t>QX5/143N</t>
  </si>
  <si>
    <t>23511N</t>
  </si>
  <si>
    <t>QX5/47N</t>
  </si>
  <si>
    <t>23512N</t>
  </si>
  <si>
    <t>QX5/151N</t>
  </si>
  <si>
    <t>23513N</t>
  </si>
  <si>
    <t>QX5/155N</t>
  </si>
  <si>
    <t>2023-03-13</t>
  </si>
  <si>
    <t>2023-03-20</t>
  </si>
  <si>
    <t>2023-03-27</t>
  </si>
  <si>
    <t>2023-04-03</t>
  </si>
  <si>
    <t>HT5/28N</t>
  </si>
  <si>
    <t>HT5/32N</t>
  </si>
  <si>
    <t>HT5/36N</t>
  </si>
  <si>
    <t>HT5/40N</t>
  </si>
  <si>
    <t>HT5/44N</t>
  </si>
  <si>
    <t>2023-03-08</t>
  </si>
  <si>
    <t>2023-03-15</t>
  </si>
  <si>
    <t>2023-03-22</t>
  </si>
  <si>
    <t>2023-03-29</t>
  </si>
  <si>
    <t>OX2/311N</t>
  </si>
  <si>
    <t>OX2/315N</t>
  </si>
  <si>
    <t>OX2/319N</t>
  </si>
  <si>
    <t>OX2/323N</t>
  </si>
  <si>
    <t>2023-03-09</t>
  </si>
  <si>
    <t>2023-03-16</t>
  </si>
  <si>
    <t>2023-03-23</t>
  </si>
  <si>
    <t>2023-03-30</t>
  </si>
  <si>
    <t>OG3/507N</t>
  </si>
  <si>
    <t>OG3/511N</t>
  </si>
  <si>
    <t>OG3/515N</t>
  </si>
  <si>
    <t>OG3/519N</t>
  </si>
  <si>
    <t>2023-03-11</t>
  </si>
  <si>
    <t>2023-03-18</t>
  </si>
  <si>
    <t>2023-03-25</t>
  </si>
  <si>
    <t>2023-04-01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</si>
</sst>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;@"/>
    <numFmt numFmtId="165" formatCode="m/d"/>
    <numFmt numFmtId="166" formatCode="0000"/>
  </numFmts>
  <fonts count="74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212B60"/>
      <name val="Calibri Light"/>
      <family val="2"/>
      <scheme val="major"/>
    </font>
    <font>
      <b/>
      <sz val="16"/>
      <color rgb="FF212B60"/>
      <name val="Tahoma"/>
      <family val="2"/>
    </font>
    <font>
      <b/>
      <sz val="12"/>
      <color rgb="FFFFFFFF"/>
      <name val="Tahoma"/>
      <family val="2"/>
    </font>
    <font>
      <b/>
      <sz val="12"/>
      <color rgb="FFC00000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002060"/>
      <name val="Tahoma"/>
      <family val="2"/>
    </font>
    <font>
      <sz val="11"/>
      <color rgb="FF000000"/>
      <name val="Calibri"/>
      <family val="2"/>
      <scheme val="minor"/>
    </font>
    <font>
      <b/>
      <sz val="12"/>
      <color rgb="FFFFFFFF"/>
      <name val="SimSun"/>
    </font>
    <font>
      <b/>
      <sz val="12"/>
      <color rgb="FF002060"/>
      <name val="Tahoma"/>
      <family val="2"/>
    </font>
    <font>
      <b/>
      <sz val="12"/>
      <color rgb="FFFFFFFF"/>
      <name val="Microsoft YaHei UI"/>
      <family val="2"/>
    </font>
    <font>
      <sz val="12"/>
      <color rgb="FF212B60"/>
      <name val="Tahoma"/>
      <family val="2"/>
    </font>
    <font>
      <sz val="12"/>
      <color rgb="FF000066"/>
      <name val="Tahoma"/>
      <family val="2"/>
    </font>
    <font>
      <b/>
      <sz val="9"/>
      <color indexed="9"/>
      <name val="Tahoma"/>
      <family val="2"/>
    </font>
    <font>
      <sz val="9"/>
      <color rgb="FF212B60"/>
      <name val="Tahoma"/>
      <family val="2"/>
    </font>
    <font>
      <b/>
      <sz val="12"/>
      <color rgb="FFFFC000"/>
      <name val="Tahoma"/>
      <family val="2"/>
    </font>
    <font>
      <b/>
      <sz val="12"/>
      <color rgb="FFFFC000"/>
      <name val="Microsoft YaHei UI"/>
      <family val="2"/>
    </font>
    <font>
      <b/>
      <sz val="12"/>
      <color theme="0"/>
      <name val="Microsoft YaHei UI"/>
      <family val="2"/>
    </font>
    <font>
      <b/>
      <sz val="12"/>
      <color theme="0"/>
      <name val="Tahoma"/>
      <family val="2"/>
    </font>
    <font>
      <b/>
      <sz val="12"/>
      <color theme="0"/>
      <name val="宋体"/>
      <family val="3"/>
      <charset val="134"/>
    </font>
    <font>
      <b/>
      <sz val="12"/>
      <color theme="0"/>
      <name val="宋体"/>
      <charset val="134"/>
    </font>
    <font>
      <b/>
      <sz val="12"/>
      <color rgb="FFFF0000"/>
      <name val="Microsoft YaHei UI"/>
      <family val="2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b/>
      <sz val="12"/>
      <color rgb="FFFFFFFF"/>
      <name val="DengXian"/>
    </font>
    <font>
      <b/>
      <sz val="12"/>
      <color rgb="FF000000"/>
      <name val="Tahoma"/>
      <family val="2"/>
    </font>
    <font>
      <b/>
      <sz val="12"/>
      <color indexed="9"/>
      <name val="Tahoma"/>
      <family val="2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theme="2"/>
      <name val="Microsoft YaHei UI"/>
      <family val="2"/>
      <charset val="134"/>
    </font>
    <font>
      <b/>
      <sz val="12"/>
      <color theme="2"/>
      <name val="宋体"/>
      <family val="3"/>
      <charset val="134"/>
    </font>
    <font>
      <b/>
      <sz val="12"/>
      <color rgb="FFE7E6E6"/>
      <name val="Tahoma"/>
      <family val="2"/>
    </font>
    <font>
      <b/>
      <sz val="12"/>
      <color rgb="FFE7E6E6"/>
      <name val="Microsoft YaHei UI"/>
      <family val="2"/>
      <charset val="1"/>
    </font>
    <font>
      <b/>
      <sz val="12"/>
      <color rgb="FFE7E6E6"/>
      <name val="Tahoma"/>
      <family val="2"/>
      <charset val="1"/>
    </font>
    <font>
      <b/>
      <sz val="12"/>
      <color rgb="FFFFFFFF"/>
      <name val="Microsoft YaHei UI"/>
      <family val="2"/>
      <charset val="1"/>
    </font>
    <font>
      <sz val="10"/>
      <color rgb="FF000000"/>
      <name val="Times New Roman"/>
      <family val="1"/>
    </font>
    <font>
      <sz val="12"/>
      <color rgb="FF002060"/>
      <name val="Microsoft YaHei UI"/>
      <family val="2"/>
    </font>
    <font>
      <sz val="12"/>
      <color theme="8" tint="-0.499984740745262"/>
      <name val="Arial"/>
      <family val="2"/>
      <charset val="1"/>
    </font>
    <font>
      <sz val="12"/>
      <color rgb="FF212B60"/>
      <name val="Tahoma"/>
      <family val="2"/>
      <charset val="1"/>
    </font>
    <font>
      <sz val="12"/>
      <color theme="8" tint="-0.499984740745262"/>
      <name val="Tahoma"/>
      <family val="2"/>
      <charset val="1"/>
    </font>
    <font>
      <b/>
      <sz val="12"/>
      <color rgb="FFFFFFFF"/>
      <name val="Calibri"/>
      <family val="2"/>
    </font>
    <font>
      <b/>
      <sz val="12"/>
      <color rgb="FFFFFFFF"/>
      <name val="Microsoft YaHei"/>
      <family val="2"/>
    </font>
    <font>
      <sz val="12"/>
      <color rgb="FF002060"/>
      <name val="Microsoft YaHei"/>
      <family val="2"/>
    </font>
    <font>
      <sz val="11"/>
      <color theme="1"/>
      <name val="Tahoma"/>
      <family val="2"/>
    </font>
    <font>
      <sz val="12"/>
      <color rgb="FF000000"/>
      <name val="Tahoma"/>
      <family val="2"/>
    </font>
    <font>
      <sz val="12"/>
      <color rgb="FF000000"/>
      <name val="Microsoft YaHei UI"/>
      <family val="2"/>
    </font>
    <font>
      <b/>
      <sz val="12"/>
      <color rgb="FF002060"/>
      <name val="Tahoma"/>
      <family val="2"/>
      <charset val="1"/>
    </font>
    <font>
      <b/>
      <sz val="16"/>
      <color rgb="FF002060"/>
      <name val="Calibri"/>
      <family val="2"/>
      <charset val="1"/>
    </font>
    <font>
      <sz val="12"/>
      <color rgb="FF002060"/>
      <name val="Arial"/>
      <family val="2"/>
      <charset val="1"/>
    </font>
    <font>
      <sz val="12"/>
      <color rgb="FF002060"/>
      <name val="Tahoma"/>
      <family val="2"/>
      <charset val="1"/>
    </font>
    <font>
      <sz val="12"/>
      <color theme="1"/>
      <name val="Tahoma"/>
      <family val="2"/>
    </font>
    <font>
      <sz val="12"/>
      <color rgb="FFFF0000"/>
      <name val="Microsoft YaHei UI"/>
      <family val="2"/>
    </font>
    <font>
      <sz val="12"/>
      <color rgb="FF002060"/>
      <name val="Tahoma"/>
      <family val="2"/>
    </font>
    <font>
      <sz val="12"/>
      <name val="宋体"/>
      <family val="3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Tahoma"/>
      <family val="2"/>
      <charset val="134"/>
    </font>
    <font>
      <sz val="10"/>
      <name val="Calibri Light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12B60"/>
      <name val="宋体"/>
      <family val="3"/>
      <charset val="134"/>
    </font>
    <font>
      <sz val="11"/>
      <color rgb="FF002060"/>
      <name val="Tahoma"/>
      <family val="2"/>
    </font>
    <font>
      <sz val="11"/>
      <color rgb="FF212B60"/>
      <name val="Tahoma"/>
      <family val="2"/>
    </font>
    <font>
      <sz val="10"/>
      <name val="Calibri"/>
      <family val="3"/>
      <charset val="134"/>
      <scheme val="minor"/>
    </font>
    <font>
      <b/>
      <sz val="10"/>
      <name val="Calibri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212B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29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/>
      <diagonal/>
    </border>
    <border>
      <left style="thin">
        <color rgb="FF212B6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212B6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/>
      <top style="medium">
        <color rgb="FF212B60"/>
      </top>
      <bottom/>
      <diagonal/>
    </border>
    <border>
      <left/>
      <right style="medium">
        <color indexed="64"/>
      </right>
      <top style="medium">
        <color rgb="FF212B6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212B6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rgb="FF212B60"/>
      </left>
      <right/>
      <top/>
      <bottom/>
      <diagonal/>
    </border>
    <border>
      <left/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thin">
        <color rgb="FF212B60"/>
      </right>
      <top style="medium">
        <color rgb="FF000000"/>
      </top>
      <bottom/>
      <diagonal/>
    </border>
    <border>
      <left style="thin">
        <color rgb="FF212B6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212B60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thin">
        <color rgb="FF212B60"/>
      </left>
      <right style="medium">
        <color indexed="64"/>
      </right>
      <top style="medium">
        <color indexed="64"/>
      </top>
      <bottom style="thin">
        <color rgb="FF212B6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212B60"/>
      </left>
      <right style="thin">
        <color rgb="FF212B60"/>
      </right>
      <top/>
      <bottom style="thin">
        <color rgb="FF212B60"/>
      </bottom>
      <diagonal/>
    </border>
    <border>
      <left style="thin">
        <color rgb="FF212B60"/>
      </left>
      <right style="medium">
        <color indexed="64"/>
      </right>
      <top/>
      <bottom style="thin">
        <color rgb="FF212B6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212B60"/>
      </left>
      <right style="thin">
        <color rgb="FF212B60"/>
      </right>
      <top/>
      <bottom style="medium">
        <color indexed="64"/>
      </bottom>
      <diagonal/>
    </border>
    <border>
      <left style="thin">
        <color rgb="FF212B6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212B6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212B6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212B60"/>
      </left>
      <right style="medium">
        <color rgb="FF212B60"/>
      </right>
      <top style="medium">
        <color rgb="FF212B60"/>
      </top>
      <bottom/>
      <diagonal/>
    </border>
    <border>
      <left style="medium">
        <color rgb="FF222B35"/>
      </left>
      <right/>
      <top style="medium">
        <color rgb="FF222B35"/>
      </top>
      <bottom/>
      <diagonal/>
    </border>
    <border>
      <left/>
      <right/>
      <top style="medium">
        <color rgb="FF222B35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212B6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medium">
        <color indexed="64"/>
      </left>
      <right style="thin">
        <color rgb="FF212B60"/>
      </right>
      <top/>
      <bottom style="thin">
        <color rgb="FF212B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212B6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164" fontId="3" fillId="0" borderId="1" applyAlignment="0">
      <alignment horizontal="center" vertical="center" wrapText="1"/>
    </xf>
    <xf numFmtId="165" fontId="16" fillId="5" borderId="1">
      <alignment vertical="center"/>
    </xf>
    <xf numFmtId="164" fontId="17" fillId="0" borderId="0"/>
  </cellStyleXfs>
  <cellXfs count="529">
    <xf numFmtId="0" fontId="0" fillId="0" borderId="0" xfId="0"/>
    <xf numFmtId="0" fontId="2" fillId="0" borderId="0" xfId="0" applyFont="1"/>
    <xf numFmtId="164" fontId="4" fillId="0" borderId="0" xfId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6" fontId="8" fillId="0" borderId="9" xfId="0" applyNumberFormat="1" applyFont="1" applyBorder="1" applyAlignment="1">
      <alignment horizontal="center" vertical="center"/>
    </xf>
    <xf numFmtId="0" fontId="9" fillId="0" borderId="0" xfId="0" applyFont="1"/>
    <xf numFmtId="16" fontId="8" fillId="0" borderId="11" xfId="0" applyNumberFormat="1" applyFont="1" applyBorder="1" applyAlignment="1">
      <alignment horizontal="center" vertical="center"/>
    </xf>
    <xf numFmtId="16" fontId="8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7" fillId="4" borderId="18" xfId="0" applyFont="1" applyFill="1" applyBorder="1" applyAlignment="1">
      <alignment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164" fontId="8" fillId="0" borderId="9" xfId="1" applyFont="1" applyBorder="1" applyAlignment="1">
      <alignment horizontal="center" vertical="center"/>
    </xf>
    <xf numFmtId="164" fontId="8" fillId="0" borderId="10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" fontId="8" fillId="0" borderId="10" xfId="0" applyNumberFormat="1" applyFont="1" applyBorder="1" applyAlignment="1">
      <alignment horizontal="center" vertical="center"/>
    </xf>
    <xf numFmtId="16" fontId="8" fillId="0" borderId="12" xfId="0" applyNumberFormat="1" applyFont="1" applyBorder="1" applyAlignment="1">
      <alignment horizontal="center" vertical="center"/>
    </xf>
    <xf numFmtId="16" fontId="8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16" fontId="8" fillId="0" borderId="0" xfId="0" applyNumberFormat="1" applyFont="1" applyAlignment="1">
      <alignment horizontal="center" vertical="center"/>
    </xf>
    <xf numFmtId="16" fontId="14" fillId="0" borderId="0" xfId="0" applyNumberFormat="1" applyFont="1" applyAlignment="1">
      <alignment horizontal="center" vertical="center"/>
    </xf>
    <xf numFmtId="16" fontId="8" fillId="6" borderId="9" xfId="0" applyNumberFormat="1" applyFont="1" applyFill="1" applyBorder="1" applyAlignment="1">
      <alignment horizontal="center" vertical="center"/>
    </xf>
    <xf numFmtId="164" fontId="8" fillId="6" borderId="9" xfId="1" quotePrefix="1" applyFont="1" applyFill="1" applyBorder="1" applyAlignment="1">
      <alignment horizontal="center" vertical="center"/>
    </xf>
    <xf numFmtId="164" fontId="8" fillId="6" borderId="10" xfId="1" quotePrefix="1" applyFont="1" applyFill="1" applyBorder="1" applyAlignment="1">
      <alignment horizontal="center" vertical="center"/>
    </xf>
    <xf numFmtId="16" fontId="8" fillId="6" borderId="11" xfId="0" applyNumberFormat="1" applyFont="1" applyFill="1" applyBorder="1" applyAlignment="1">
      <alignment horizontal="center" vertical="center"/>
    </xf>
    <xf numFmtId="164" fontId="8" fillId="6" borderId="11" xfId="1" quotePrefix="1" applyFont="1" applyFill="1" applyBorder="1" applyAlignment="1">
      <alignment horizontal="center" vertical="center"/>
    </xf>
    <xf numFmtId="164" fontId="8" fillId="6" borderId="12" xfId="1" quotePrefix="1" applyFont="1" applyFill="1" applyBorder="1" applyAlignment="1">
      <alignment horizontal="center" vertical="center"/>
    </xf>
    <xf numFmtId="16" fontId="8" fillId="6" borderId="15" xfId="0" applyNumberFormat="1" applyFont="1" applyFill="1" applyBorder="1" applyAlignment="1">
      <alignment horizontal="center" vertical="center"/>
    </xf>
    <xf numFmtId="164" fontId="8" fillId="6" borderId="15" xfId="1" quotePrefix="1" applyFont="1" applyFill="1" applyBorder="1" applyAlignment="1">
      <alignment horizontal="center" vertical="center"/>
    </xf>
    <xf numFmtId="164" fontId="8" fillId="6" borderId="16" xfId="1" quotePrefix="1" applyFont="1" applyFill="1" applyBorder="1" applyAlignment="1">
      <alignment horizontal="center" vertical="center"/>
    </xf>
    <xf numFmtId="164" fontId="8" fillId="6" borderId="11" xfId="1" applyFont="1" applyFill="1" applyBorder="1" applyAlignment="1">
      <alignment horizontal="center" vertical="center"/>
    </xf>
    <xf numFmtId="164" fontId="8" fillId="6" borderId="9" xfId="1" applyFont="1" applyFill="1" applyBorder="1" applyAlignment="1">
      <alignment horizontal="center" vertical="center"/>
    </xf>
    <xf numFmtId="164" fontId="8" fillId="6" borderId="15" xfId="1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164" fontId="8" fillId="0" borderId="12" xfId="1" applyFont="1" applyBorder="1" applyAlignment="1">
      <alignment horizontal="center" vertical="center"/>
    </xf>
    <xf numFmtId="164" fontId="8" fillId="0" borderId="11" xfId="1" applyFont="1" applyBorder="1" applyAlignment="1">
      <alignment horizontal="center" vertical="center"/>
    </xf>
    <xf numFmtId="0" fontId="8" fillId="6" borderId="8" xfId="0" applyFont="1" applyFill="1" applyBorder="1" applyAlignment="1">
      <alignment vertical="center"/>
    </xf>
    <xf numFmtId="0" fontId="8" fillId="6" borderId="13" xfId="0" applyFont="1" applyFill="1" applyBorder="1" applyAlignment="1">
      <alignment vertical="center"/>
    </xf>
    <xf numFmtId="0" fontId="5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31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16" fontId="8" fillId="4" borderId="11" xfId="0" applyNumberFormat="1" applyFont="1" applyFill="1" applyBorder="1" applyAlignment="1">
      <alignment horizontal="center" vertical="center"/>
    </xf>
    <xf numFmtId="16" fontId="8" fillId="4" borderId="9" xfId="0" applyNumberFormat="1" applyFont="1" applyFill="1" applyBorder="1" applyAlignment="1">
      <alignment horizontal="center" vertical="center"/>
    </xf>
    <xf numFmtId="16" fontId="8" fillId="4" borderId="15" xfId="0" applyNumberFormat="1" applyFont="1" applyFill="1" applyBorder="1" applyAlignment="1">
      <alignment horizontal="center" vertical="center"/>
    </xf>
    <xf numFmtId="165" fontId="21" fillId="5" borderId="35" xfId="2" applyFont="1" applyBorder="1">
      <alignment vertical="center"/>
    </xf>
    <xf numFmtId="165" fontId="21" fillId="5" borderId="0" xfId="2" applyFont="1" applyBorder="1">
      <alignment vertical="center"/>
    </xf>
    <xf numFmtId="164" fontId="7" fillId="7" borderId="4" xfId="3" applyFont="1" applyFill="1" applyBorder="1" applyAlignment="1" applyProtection="1">
      <alignment horizontal="left" vertical="center" wrapText="1"/>
      <protection hidden="1"/>
    </xf>
    <xf numFmtId="164" fontId="7" fillId="7" borderId="36" xfId="3" applyFont="1" applyFill="1" applyBorder="1" applyAlignment="1" applyProtection="1">
      <alignment horizontal="center" vertical="center" wrapText="1"/>
      <protection hidden="1"/>
    </xf>
    <xf numFmtId="164" fontId="7" fillId="7" borderId="37" xfId="3" applyFont="1" applyFill="1" applyBorder="1" applyAlignment="1" applyProtection="1">
      <alignment horizontal="center" vertical="center" wrapText="1"/>
      <protection hidden="1"/>
    </xf>
    <xf numFmtId="164" fontId="7" fillId="7" borderId="38" xfId="3" applyFont="1" applyFill="1" applyBorder="1" applyAlignment="1" applyProtection="1">
      <alignment horizontal="center" vertical="center" wrapText="1"/>
      <protection hidden="1"/>
    </xf>
    <xf numFmtId="164" fontId="8" fillId="6" borderId="39" xfId="1" quotePrefix="1" applyFont="1" applyFill="1" applyBorder="1" applyAlignment="1">
      <alignment horizontal="left" vertical="center"/>
    </xf>
    <xf numFmtId="164" fontId="14" fillId="0" borderId="41" xfId="1" quotePrefix="1" applyFont="1" applyBorder="1" applyAlignment="1">
      <alignment horizontal="center" vertical="center"/>
    </xf>
    <xf numFmtId="164" fontId="14" fillId="0" borderId="42" xfId="1" quotePrefix="1" applyFont="1" applyBorder="1" applyAlignment="1">
      <alignment horizontal="center" vertical="center"/>
    </xf>
    <xf numFmtId="164" fontId="8" fillId="0" borderId="43" xfId="1" quotePrefix="1" applyFont="1" applyBorder="1" applyAlignment="1">
      <alignment horizontal="left" vertical="center" wrapText="1"/>
    </xf>
    <xf numFmtId="164" fontId="14" fillId="0" borderId="44" xfId="1" quotePrefix="1" applyFont="1" applyBorder="1" applyAlignment="1">
      <alignment horizontal="center" vertical="center"/>
    </xf>
    <xf numFmtId="164" fontId="14" fillId="0" borderId="45" xfId="1" quotePrefix="1" applyFont="1" applyBorder="1" applyAlignment="1">
      <alignment horizontal="center" vertical="center"/>
    </xf>
    <xf numFmtId="164" fontId="14" fillId="0" borderId="43" xfId="1" quotePrefix="1" applyFont="1" applyBorder="1" applyAlignment="1">
      <alignment horizontal="left" vertical="center"/>
    </xf>
    <xf numFmtId="164" fontId="14" fillId="8" borderId="46" xfId="1" quotePrefix="1" applyFont="1" applyFill="1" applyBorder="1" applyAlignment="1">
      <alignment horizontal="left" vertical="center"/>
    </xf>
    <xf numFmtId="164" fontId="14" fillId="0" borderId="47" xfId="1" quotePrefix="1" applyFont="1" applyBorder="1" applyAlignment="1">
      <alignment horizontal="center" vertical="center"/>
    </xf>
    <xf numFmtId="164" fontId="14" fillId="0" borderId="48" xfId="1" quotePrefix="1" applyFont="1" applyBorder="1" applyAlignment="1">
      <alignment horizontal="center" vertical="center"/>
    </xf>
    <xf numFmtId="164" fontId="8" fillId="0" borderId="35" xfId="1" applyFont="1" applyBorder="1" applyAlignment="1">
      <alignment vertical="center" wrapText="1"/>
    </xf>
    <xf numFmtId="164" fontId="14" fillId="0" borderId="0" xfId="1" quotePrefix="1" applyFont="1" applyBorder="1" applyAlignment="1">
      <alignment horizontal="center" vertical="center"/>
    </xf>
    <xf numFmtId="0" fontId="25" fillId="8" borderId="18" xfId="0" applyFont="1" applyFill="1" applyBorder="1" applyAlignment="1">
      <alignment vertical="center" wrapText="1"/>
    </xf>
    <xf numFmtId="0" fontId="25" fillId="8" borderId="19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16" fontId="26" fillId="0" borderId="50" xfId="0" applyNumberFormat="1" applyFont="1" applyBorder="1" applyAlignment="1">
      <alignment horizontal="center" vertical="center"/>
    </xf>
    <xf numFmtId="164" fontId="28" fillId="0" borderId="9" xfId="1" quotePrefix="1" applyFont="1" applyBorder="1" applyAlignment="1">
      <alignment horizontal="center" vertical="center"/>
    </xf>
    <xf numFmtId="164" fontId="28" fillId="0" borderId="9" xfId="1" applyFont="1" applyBorder="1" applyAlignment="1">
      <alignment horizontal="center" vertical="center"/>
    </xf>
    <xf numFmtId="164" fontId="28" fillId="0" borderId="10" xfId="1" applyFont="1" applyBorder="1" applyAlignment="1">
      <alignment horizontal="center" vertical="center"/>
    </xf>
    <xf numFmtId="0" fontId="26" fillId="6" borderId="51" xfId="0" applyFont="1" applyFill="1" applyBorder="1" applyAlignment="1">
      <alignment vertical="center"/>
    </xf>
    <xf numFmtId="16" fontId="26" fillId="8" borderId="52" xfId="0" applyNumberFormat="1" applyFont="1" applyFill="1" applyBorder="1" applyAlignment="1">
      <alignment horizontal="center" vertical="center"/>
    </xf>
    <xf numFmtId="164" fontId="28" fillId="0" borderId="11" xfId="1" quotePrefix="1" applyFont="1" applyBorder="1" applyAlignment="1">
      <alignment horizontal="center" vertical="center"/>
    </xf>
    <xf numFmtId="164" fontId="28" fillId="0" borderId="11" xfId="1" applyFont="1" applyBorder="1" applyAlignment="1">
      <alignment horizontal="center" vertical="center"/>
    </xf>
    <xf numFmtId="164" fontId="28" fillId="0" borderId="12" xfId="1" applyFont="1" applyBorder="1" applyAlignment="1">
      <alignment horizontal="center" vertical="center"/>
    </xf>
    <xf numFmtId="0" fontId="26" fillId="0" borderId="53" xfId="0" applyFont="1" applyBorder="1" applyAlignment="1">
      <alignment vertical="center"/>
    </xf>
    <xf numFmtId="16" fontId="26" fillId="8" borderId="54" xfId="0" applyNumberFormat="1" applyFont="1" applyFill="1" applyBorder="1" applyAlignment="1">
      <alignment horizontal="center" vertical="center"/>
    </xf>
    <xf numFmtId="164" fontId="28" fillId="0" borderId="15" xfId="1" quotePrefix="1" applyFont="1" applyBorder="1" applyAlignment="1">
      <alignment horizontal="center" vertical="center"/>
    </xf>
    <xf numFmtId="164" fontId="28" fillId="0" borderId="15" xfId="1" applyFont="1" applyBorder="1" applyAlignment="1">
      <alignment horizontal="center" vertical="center"/>
    </xf>
    <xf numFmtId="164" fontId="28" fillId="0" borderId="16" xfId="1" applyFont="1" applyBorder="1" applyAlignment="1">
      <alignment horizontal="center" vertical="center"/>
    </xf>
    <xf numFmtId="0" fontId="26" fillId="6" borderId="49" xfId="0" applyFont="1" applyFill="1" applyBorder="1" applyAlignment="1">
      <alignment vertical="center"/>
    </xf>
    <xf numFmtId="0" fontId="26" fillId="0" borderId="55" xfId="0" applyFont="1" applyBorder="1" applyAlignment="1">
      <alignment vertical="center"/>
    </xf>
    <xf numFmtId="0" fontId="26" fillId="0" borderId="5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7" fillId="8" borderId="4" xfId="0" applyFont="1" applyFill="1" applyBorder="1" applyAlignment="1">
      <alignment vertical="center" wrapText="1"/>
    </xf>
    <xf numFmtId="0" fontId="30" fillId="8" borderId="25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vertical="center"/>
    </xf>
    <xf numFmtId="16" fontId="14" fillId="0" borderId="8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8" fillId="6" borderId="51" xfId="0" applyFont="1" applyFill="1" applyBorder="1" applyAlignment="1">
      <alignment vertical="center"/>
    </xf>
    <xf numFmtId="164" fontId="14" fillId="0" borderId="13" xfId="0" applyNumberFormat="1" applyFont="1" applyBorder="1" applyAlignment="1">
      <alignment horizontal="center"/>
    </xf>
    <xf numFmtId="164" fontId="14" fillId="0" borderId="11" xfId="0" applyNumberFormat="1" applyFont="1" applyBorder="1" applyAlignment="1">
      <alignment horizontal="center"/>
    </xf>
    <xf numFmtId="16" fontId="14" fillId="0" borderId="11" xfId="0" applyNumberFormat="1" applyFont="1" applyBorder="1" applyAlignment="1">
      <alignment horizontal="center" vertical="center"/>
    </xf>
    <xf numFmtId="16" fontId="14" fillId="0" borderId="12" xfId="0" applyNumberFormat="1" applyFont="1" applyBorder="1" applyAlignment="1">
      <alignment horizontal="center" vertical="center"/>
    </xf>
    <xf numFmtId="0" fontId="8" fillId="6" borderId="56" xfId="0" applyFont="1" applyFill="1" applyBorder="1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/>
    </xf>
    <xf numFmtId="164" fontId="14" fillId="0" borderId="15" xfId="0" applyNumberFormat="1" applyFont="1" applyBorder="1" applyAlignment="1">
      <alignment horizontal="center"/>
    </xf>
    <xf numFmtId="16" fontId="14" fillId="0" borderId="15" xfId="0" applyNumberFormat="1" applyFont="1" applyBorder="1" applyAlignment="1">
      <alignment horizontal="center" vertical="center"/>
    </xf>
    <xf numFmtId="16" fontId="14" fillId="0" borderId="16" xfId="0" applyNumberFormat="1" applyFont="1" applyBorder="1" applyAlignment="1">
      <alignment horizontal="center" vertical="center"/>
    </xf>
    <xf numFmtId="0" fontId="8" fillId="8" borderId="0" xfId="0" applyFont="1" applyFill="1" applyAlignment="1">
      <alignment vertical="center"/>
    </xf>
    <xf numFmtId="0" fontId="14" fillId="0" borderId="0" xfId="0" applyFont="1"/>
    <xf numFmtId="0" fontId="7" fillId="8" borderId="57" xfId="0" applyFont="1" applyFill="1" applyBorder="1" applyAlignment="1">
      <alignment vertical="center" wrapText="1"/>
    </xf>
    <xf numFmtId="0" fontId="7" fillId="8" borderId="58" xfId="0" applyFont="1" applyFill="1" applyBorder="1" applyAlignment="1">
      <alignment horizontal="center" vertical="center" wrapText="1"/>
    </xf>
    <xf numFmtId="0" fontId="7" fillId="8" borderId="59" xfId="0" applyFont="1" applyFill="1" applyBorder="1" applyAlignment="1">
      <alignment horizontal="center" vertical="center" wrapText="1"/>
    </xf>
    <xf numFmtId="164" fontId="14" fillId="0" borderId="9" xfId="1" quotePrefix="1" applyFont="1" applyBorder="1" applyAlignment="1">
      <alignment horizontal="center" vertical="center"/>
    </xf>
    <xf numFmtId="164" fontId="14" fillId="0" borderId="9" xfId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64" fontId="8" fillId="0" borderId="11" xfId="1" quotePrefix="1" applyFont="1" applyBorder="1" applyAlignment="1">
      <alignment horizontal="center" vertical="center"/>
    </xf>
    <xf numFmtId="164" fontId="14" fillId="0" borderId="11" xfId="1" applyFont="1" applyBorder="1" applyAlignment="1">
      <alignment horizontal="center" vertical="center"/>
    </xf>
    <xf numFmtId="16" fontId="14" fillId="0" borderId="61" xfId="0" applyNumberFormat="1" applyFont="1" applyBorder="1" applyAlignment="1">
      <alignment horizontal="center" vertical="center"/>
    </xf>
    <xf numFmtId="16" fontId="14" fillId="0" borderId="62" xfId="0" applyNumberFormat="1" applyFont="1" applyBorder="1" applyAlignment="1">
      <alignment horizontal="center" vertical="center"/>
    </xf>
    <xf numFmtId="16" fontId="14" fillId="0" borderId="63" xfId="0" applyNumberFormat="1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164" fontId="14" fillId="0" borderId="11" xfId="1" quotePrefix="1" applyFont="1" applyBorder="1" applyAlignment="1">
      <alignment horizontal="center" vertical="center"/>
    </xf>
    <xf numFmtId="164" fontId="14" fillId="0" borderId="0" xfId="1" applyFont="1" applyBorder="1" applyAlignment="1"/>
    <xf numFmtId="164" fontId="14" fillId="0" borderId="0" xfId="1" applyFont="1" applyBorder="1" applyAlignment="1">
      <alignment horizontal="center" vertical="center"/>
    </xf>
    <xf numFmtId="164" fontId="14" fillId="0" borderId="0" xfId="1" quotePrefix="1" applyFont="1" applyBorder="1" applyAlignment="1">
      <alignment horizontal="center"/>
    </xf>
    <xf numFmtId="0" fontId="7" fillId="7" borderId="64" xfId="0" applyFont="1" applyFill="1" applyBorder="1" applyAlignment="1" applyProtection="1">
      <alignment horizontal="left" vertical="center" wrapText="1"/>
      <protection hidden="1"/>
    </xf>
    <xf numFmtId="0" fontId="7" fillId="7" borderId="4" xfId="0" applyFont="1" applyFill="1" applyBorder="1" applyAlignment="1" applyProtection="1">
      <alignment horizontal="center" vertical="center" wrapText="1"/>
      <protection hidden="1"/>
    </xf>
    <xf numFmtId="0" fontId="7" fillId="7" borderId="65" xfId="0" applyFont="1" applyFill="1" applyBorder="1" applyAlignment="1" applyProtection="1">
      <alignment horizontal="center" vertical="center" wrapText="1"/>
      <protection hidden="1"/>
    </xf>
    <xf numFmtId="0" fontId="7" fillId="7" borderId="4" xfId="0" applyFont="1" applyFill="1" applyBorder="1" applyAlignment="1" applyProtection="1">
      <alignment horizontal="center" vertical="center"/>
      <protection hidden="1"/>
    </xf>
    <xf numFmtId="0" fontId="7" fillId="7" borderId="24" xfId="0" applyFont="1" applyFill="1" applyBorder="1" applyAlignment="1" applyProtection="1">
      <alignment horizontal="center" vertical="center" wrapText="1"/>
      <protection hidden="1"/>
    </xf>
    <xf numFmtId="164" fontId="14" fillId="0" borderId="10" xfId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8" fillId="6" borderId="14" xfId="0" applyFont="1" applyFill="1" applyBorder="1"/>
    <xf numFmtId="164" fontId="14" fillId="0" borderId="15" xfId="1" applyFont="1" applyBorder="1" applyAlignment="1">
      <alignment horizontal="center" vertical="center"/>
    </xf>
    <xf numFmtId="164" fontId="14" fillId="0" borderId="16" xfId="1" applyFont="1" applyBorder="1" applyAlignment="1">
      <alignment horizontal="center"/>
    </xf>
    <xf numFmtId="0" fontId="8" fillId="6" borderId="0" xfId="0" applyFont="1" applyFill="1"/>
    <xf numFmtId="164" fontId="8" fillId="0" borderId="0" xfId="0" applyNumberFormat="1" applyFont="1" applyAlignment="1">
      <alignment horizontal="center" vertical="center"/>
    </xf>
    <xf numFmtId="164" fontId="8" fillId="0" borderId="0" xfId="1" applyFont="1" applyBorder="1" applyAlignment="1">
      <alignment horizontal="center" vertical="center"/>
    </xf>
    <xf numFmtId="164" fontId="8" fillId="0" borderId="0" xfId="1" applyFont="1" applyBorder="1" applyAlignment="1">
      <alignment horizontal="center"/>
    </xf>
    <xf numFmtId="0" fontId="7" fillId="6" borderId="4" xfId="0" applyFont="1" applyFill="1" applyBorder="1" applyAlignment="1" applyProtection="1">
      <alignment vertical="center"/>
      <protection hidden="1"/>
    </xf>
    <xf numFmtId="0" fontId="7" fillId="7" borderId="67" xfId="0" applyFont="1" applyFill="1" applyBorder="1" applyAlignment="1" applyProtection="1">
      <alignment horizontal="center" vertical="center" wrapText="1"/>
      <protection hidden="1"/>
    </xf>
    <xf numFmtId="0" fontId="7" fillId="7" borderId="68" xfId="0" applyFont="1" applyFill="1" applyBorder="1" applyAlignment="1" applyProtection="1">
      <alignment horizontal="center" vertical="center" wrapText="1"/>
      <protection hidden="1"/>
    </xf>
    <xf numFmtId="0" fontId="7" fillId="7" borderId="69" xfId="0" applyFont="1" applyFill="1" applyBorder="1" applyAlignment="1" applyProtection="1">
      <alignment horizontal="center" vertical="center"/>
      <protection hidden="1"/>
    </xf>
    <xf numFmtId="0" fontId="8" fillId="0" borderId="49" xfId="0" applyFont="1" applyBorder="1"/>
    <xf numFmtId="164" fontId="8" fillId="0" borderId="50" xfId="1" applyFont="1" applyBorder="1" applyAlignment="1">
      <alignment horizontal="center" vertical="center"/>
    </xf>
    <xf numFmtId="0" fontId="8" fillId="6" borderId="51" xfId="0" applyFont="1" applyFill="1" applyBorder="1"/>
    <xf numFmtId="164" fontId="8" fillId="0" borderId="52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8" fillId="6" borderId="53" xfId="0" applyFont="1" applyFill="1" applyBorder="1"/>
    <xf numFmtId="164" fontId="8" fillId="0" borderId="54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164" fontId="8" fillId="0" borderId="16" xfId="1" applyFont="1" applyBorder="1" applyAlignment="1">
      <alignment horizontal="center" vertical="center"/>
    </xf>
    <xf numFmtId="0" fontId="8" fillId="6" borderId="66" xfId="0" applyFont="1" applyFill="1" applyBorder="1"/>
    <xf numFmtId="0" fontId="28" fillId="0" borderId="66" xfId="0" applyFont="1" applyBorder="1" applyAlignment="1">
      <alignment wrapText="1"/>
    </xf>
    <xf numFmtId="165" fontId="33" fillId="5" borderId="66" xfId="2" applyFont="1" applyBorder="1">
      <alignment vertical="center"/>
    </xf>
    <xf numFmtId="165" fontId="33" fillId="5" borderId="0" xfId="2" applyFont="1" applyBorder="1">
      <alignment vertical="center"/>
    </xf>
    <xf numFmtId="0" fontId="7" fillId="7" borderId="4" xfId="0" applyFont="1" applyFill="1" applyBorder="1" applyAlignment="1" applyProtection="1">
      <alignment vertical="center" wrapText="1"/>
      <protection hidden="1"/>
    </xf>
    <xf numFmtId="0" fontId="7" fillId="0" borderId="68" xfId="0" applyFont="1" applyBorder="1" applyAlignment="1">
      <alignment horizontal="center" vertical="center" wrapText="1"/>
    </xf>
    <xf numFmtId="0" fontId="7" fillId="7" borderId="69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/>
    <xf numFmtId="165" fontId="21" fillId="5" borderId="26" xfId="2" applyFont="1" applyBorder="1">
      <alignment vertical="center"/>
    </xf>
    <xf numFmtId="165" fontId="21" fillId="5" borderId="27" xfId="2" applyFont="1" applyBorder="1">
      <alignment vertical="center"/>
    </xf>
    <xf numFmtId="0" fontId="12" fillId="7" borderId="4" xfId="0" applyFont="1" applyFill="1" applyBorder="1" applyAlignment="1" applyProtection="1">
      <alignment vertical="center" wrapText="1"/>
      <protection hidden="1"/>
    </xf>
    <xf numFmtId="0" fontId="12" fillId="7" borderId="70" xfId="0" applyFont="1" applyFill="1" applyBorder="1" applyAlignment="1" applyProtection="1">
      <alignment horizontal="center" vertical="center" wrapText="1"/>
      <protection hidden="1"/>
    </xf>
    <xf numFmtId="0" fontId="12" fillId="7" borderId="68" xfId="0" applyFont="1" applyFill="1" applyBorder="1" applyAlignment="1" applyProtection="1">
      <alignment horizontal="center" vertical="center" wrapText="1"/>
      <protection hidden="1"/>
    </xf>
    <xf numFmtId="0" fontId="12" fillId="7" borderId="69" xfId="0" applyFont="1" applyFill="1" applyBorder="1" applyAlignment="1" applyProtection="1">
      <alignment horizontal="center" vertical="center" wrapText="1"/>
      <protection hidden="1"/>
    </xf>
    <xf numFmtId="0" fontId="12" fillId="0" borderId="69" xfId="0" applyFont="1" applyBorder="1" applyAlignment="1">
      <alignment horizontal="center" vertical="center" wrapText="1"/>
    </xf>
    <xf numFmtId="164" fontId="28" fillId="0" borderId="0" xfId="1" applyFont="1" applyBorder="1" applyAlignment="1">
      <alignment horizontal="center" vertical="center"/>
    </xf>
    <xf numFmtId="164" fontId="28" fillId="6" borderId="0" xfId="1" quotePrefix="1" applyFont="1" applyFill="1" applyBorder="1" applyAlignment="1">
      <alignment horizontal="center" vertical="center"/>
    </xf>
    <xf numFmtId="164" fontId="28" fillId="6" borderId="0" xfId="1" applyFont="1" applyFill="1" applyBorder="1" applyAlignment="1">
      <alignment horizontal="center" vertical="center"/>
    </xf>
    <xf numFmtId="164" fontId="28" fillId="6" borderId="0" xfId="1" applyFont="1" applyFill="1" applyBorder="1" applyAlignment="1">
      <alignment horizontal="center"/>
    </xf>
    <xf numFmtId="0" fontId="12" fillId="7" borderId="71" xfId="0" applyFont="1" applyFill="1" applyBorder="1" applyAlignment="1" applyProtection="1">
      <alignment horizontal="left" vertical="center" wrapText="1"/>
      <protection hidden="1"/>
    </xf>
    <xf numFmtId="0" fontId="12" fillId="7" borderId="72" xfId="0" applyFont="1" applyFill="1" applyBorder="1" applyAlignment="1" applyProtection="1">
      <alignment horizontal="center" vertical="center" wrapText="1"/>
      <protection hidden="1"/>
    </xf>
    <xf numFmtId="0" fontId="12" fillId="7" borderId="73" xfId="0" applyFont="1" applyFill="1" applyBorder="1" applyAlignment="1" applyProtection="1">
      <alignment horizontal="center" vertical="center" wrapText="1"/>
      <protection hidden="1"/>
    </xf>
    <xf numFmtId="0" fontId="12" fillId="7" borderId="74" xfId="0" applyFont="1" applyFill="1" applyBorder="1" applyAlignment="1" applyProtection="1">
      <alignment horizontal="center" vertical="center" wrapText="1"/>
      <protection hidden="1"/>
    </xf>
    <xf numFmtId="0" fontId="8" fillId="6" borderId="75" xfId="0" applyFont="1" applyFill="1" applyBorder="1"/>
    <xf numFmtId="164" fontId="14" fillId="6" borderId="0" xfId="1" quotePrefix="1" applyFont="1" applyFill="1" applyBorder="1" applyAlignment="1">
      <alignment horizontal="center" vertical="center"/>
    </xf>
    <xf numFmtId="0" fontId="27" fillId="0" borderId="0" xfId="0" applyFont="1"/>
    <xf numFmtId="0" fontId="36" fillId="5" borderId="26" xfId="0" applyFont="1" applyFill="1" applyBorder="1"/>
    <xf numFmtId="0" fontId="36" fillId="5" borderId="27" xfId="0" applyFont="1" applyFill="1" applyBorder="1"/>
    <xf numFmtId="0" fontId="12" fillId="8" borderId="64" xfId="0" applyFont="1" applyFill="1" applyBorder="1" applyAlignment="1">
      <alignment wrapText="1"/>
    </xf>
    <xf numFmtId="0" fontId="12" fillId="8" borderId="40" xfId="0" applyFont="1" applyFill="1" applyBorder="1" applyAlignment="1">
      <alignment horizontal="center" wrapText="1"/>
    </xf>
    <xf numFmtId="0" fontId="12" fillId="8" borderId="24" xfId="0" applyFont="1" applyFill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7" borderId="4" xfId="0" applyFont="1" applyFill="1" applyBorder="1" applyAlignment="1" applyProtection="1">
      <alignment horizontal="left" vertical="center" wrapText="1"/>
      <protection hidden="1"/>
    </xf>
    <xf numFmtId="0" fontId="7" fillId="7" borderId="25" xfId="0" applyFont="1" applyFill="1" applyBorder="1" applyAlignment="1" applyProtection="1">
      <alignment horizontal="center" vertical="center" wrapText="1"/>
      <protection hidden="1"/>
    </xf>
    <xf numFmtId="0" fontId="7" fillId="7" borderId="76" xfId="0" applyFont="1" applyFill="1" applyBorder="1" applyAlignment="1" applyProtection="1">
      <alignment horizontal="center" vertical="center" wrapText="1"/>
      <protection hidden="1"/>
    </xf>
    <xf numFmtId="0" fontId="7" fillId="7" borderId="21" xfId="0" applyFont="1" applyFill="1" applyBorder="1" applyAlignment="1" applyProtection="1">
      <alignment horizontal="center" vertical="center" wrapText="1"/>
      <protection hidden="1"/>
    </xf>
    <xf numFmtId="0" fontId="0" fillId="6" borderId="0" xfId="0" applyFill="1"/>
    <xf numFmtId="0" fontId="28" fillId="6" borderId="0" xfId="0" applyFont="1" applyFill="1" applyAlignment="1">
      <alignment wrapText="1"/>
    </xf>
    <xf numFmtId="164" fontId="28" fillId="0" borderId="0" xfId="1" quotePrefix="1" applyFont="1" applyBorder="1" applyAlignment="1">
      <alignment horizontal="center" vertical="center"/>
    </xf>
    <xf numFmtId="164" fontId="28" fillId="0" borderId="0" xfId="1" quotePrefix="1" applyFont="1" applyBorder="1" applyAlignment="1">
      <alignment horizontal="center"/>
    </xf>
    <xf numFmtId="0" fontId="14" fillId="6" borderId="0" xfId="0" applyFont="1" applyFill="1"/>
    <xf numFmtId="164" fontId="27" fillId="0" borderId="0" xfId="1" quotePrefix="1" applyFont="1" applyBorder="1" applyAlignment="1">
      <alignment horizontal="center" vertical="center"/>
    </xf>
    <xf numFmtId="164" fontId="27" fillId="0" borderId="0" xfId="1" applyFont="1" applyBorder="1" applyAlignment="1">
      <alignment horizontal="center" vertical="center"/>
    </xf>
    <xf numFmtId="0" fontId="27" fillId="6" borderId="0" xfId="0" applyFont="1" applyFill="1"/>
    <xf numFmtId="0" fontId="12" fillId="8" borderId="4" xfId="0" applyFont="1" applyFill="1" applyBorder="1" applyAlignment="1">
      <alignment vertical="center" wrapText="1"/>
    </xf>
    <xf numFmtId="0" fontId="12" fillId="7" borderId="79" xfId="0" applyFont="1" applyFill="1" applyBorder="1" applyAlignment="1" applyProtection="1">
      <alignment horizontal="center" vertical="center" wrapText="1"/>
      <protection hidden="1"/>
    </xf>
    <xf numFmtId="0" fontId="12" fillId="7" borderId="80" xfId="0" applyFont="1" applyFill="1" applyBorder="1" applyAlignment="1" applyProtection="1">
      <alignment horizontal="center" vertical="center" wrapText="1"/>
      <protection hidden="1"/>
    </xf>
    <xf numFmtId="0" fontId="12" fillId="8" borderId="80" xfId="0" applyFont="1" applyFill="1" applyBorder="1" applyAlignment="1">
      <alignment horizontal="center" vertical="center" wrapText="1"/>
    </xf>
    <xf numFmtId="0" fontId="12" fillId="8" borderId="81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wrapText="1"/>
    </xf>
    <xf numFmtId="16" fontId="8" fillId="8" borderId="0" xfId="0" applyNumberFormat="1" applyFont="1" applyFill="1" applyAlignment="1">
      <alignment horizontal="center" wrapText="1"/>
    </xf>
    <xf numFmtId="0" fontId="8" fillId="6" borderId="0" xfId="0" applyFont="1" applyFill="1" applyAlignment="1">
      <alignment horizontal="center" wrapText="1"/>
    </xf>
    <xf numFmtId="0" fontId="5" fillId="3" borderId="82" xfId="0" applyFont="1" applyFill="1" applyBorder="1"/>
    <xf numFmtId="0" fontId="40" fillId="3" borderId="27" xfId="0" applyFont="1" applyFill="1" applyBorder="1" applyAlignment="1">
      <alignment horizontal="center"/>
    </xf>
    <xf numFmtId="0" fontId="40" fillId="3" borderId="83" xfId="0" applyFont="1" applyFill="1" applyBorder="1"/>
    <xf numFmtId="0" fontId="12" fillId="4" borderId="66" xfId="0" applyFont="1" applyFill="1" applyBorder="1" applyAlignment="1">
      <alignment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8" fillId="0" borderId="51" xfId="0" applyFont="1" applyBorder="1"/>
    <xf numFmtId="0" fontId="42" fillId="0" borderId="66" xfId="0" applyFont="1" applyBorder="1"/>
    <xf numFmtId="16" fontId="43" fillId="0" borderId="0" xfId="0" applyNumberFormat="1" applyFont="1" applyAlignment="1">
      <alignment horizontal="center"/>
    </xf>
    <xf numFmtId="0" fontId="32" fillId="10" borderId="26" xfId="0" applyFont="1" applyFill="1" applyBorder="1"/>
    <xf numFmtId="0" fontId="32" fillId="10" borderId="27" xfId="0" applyFont="1" applyFill="1" applyBorder="1"/>
    <xf numFmtId="16" fontId="44" fillId="0" borderId="16" xfId="0" applyNumberFormat="1" applyFont="1" applyBorder="1" applyAlignment="1">
      <alignment horizontal="center"/>
    </xf>
    <xf numFmtId="0" fontId="48" fillId="0" borderId="0" xfId="0" applyFont="1"/>
    <xf numFmtId="0" fontId="5" fillId="3" borderId="85" xfId="0" applyFont="1" applyFill="1" applyBorder="1"/>
    <xf numFmtId="0" fontId="40" fillId="3" borderId="59" xfId="0" applyFont="1" applyFill="1" applyBorder="1"/>
    <xf numFmtId="0" fontId="40" fillId="3" borderId="86" xfId="0" applyFont="1" applyFill="1" applyBorder="1"/>
    <xf numFmtId="0" fontId="12" fillId="4" borderId="87" xfId="0" applyFont="1" applyFill="1" applyBorder="1"/>
    <xf numFmtId="0" fontId="12" fillId="4" borderId="4" xfId="0" applyFont="1" applyFill="1" applyBorder="1" applyAlignment="1">
      <alignment horizontal="center" wrapText="1"/>
    </xf>
    <xf numFmtId="0" fontId="12" fillId="4" borderId="24" xfId="0" applyFont="1" applyFill="1" applyBorder="1" applyAlignment="1">
      <alignment horizontal="center" wrapText="1"/>
    </xf>
    <xf numFmtId="0" fontId="12" fillId="4" borderId="24" xfId="0" applyFont="1" applyFill="1" applyBorder="1" applyAlignment="1">
      <alignment horizontal="center"/>
    </xf>
    <xf numFmtId="0" fontId="12" fillId="4" borderId="88" xfId="0" applyFont="1" applyFill="1" applyBorder="1" applyAlignment="1">
      <alignment horizontal="center"/>
    </xf>
    <xf numFmtId="0" fontId="30" fillId="4" borderId="63" xfId="0" applyFont="1" applyFill="1" applyBorder="1"/>
    <xf numFmtId="0" fontId="30" fillId="4" borderId="63" xfId="0" applyFont="1" applyFill="1" applyBorder="1" applyAlignment="1">
      <alignment horizontal="center" wrapText="1"/>
    </xf>
    <xf numFmtId="0" fontId="30" fillId="4" borderId="63" xfId="0" applyFont="1" applyFill="1" applyBorder="1" applyAlignment="1">
      <alignment horizontal="center" vertical="center"/>
    </xf>
    <xf numFmtId="0" fontId="49" fillId="0" borderId="63" xfId="0" applyFont="1" applyBorder="1"/>
    <xf numFmtId="16" fontId="49" fillId="0" borderId="63" xfId="0" applyNumberFormat="1" applyFont="1" applyBorder="1" applyAlignment="1">
      <alignment horizontal="center"/>
    </xf>
    <xf numFmtId="0" fontId="50" fillId="0" borderId="63" xfId="0" applyFont="1" applyBorder="1" applyAlignment="1">
      <alignment horizontal="center"/>
    </xf>
    <xf numFmtId="0" fontId="27" fillId="0" borderId="84" xfId="0" applyFont="1" applyBorder="1"/>
    <xf numFmtId="0" fontId="26" fillId="0" borderId="49" xfId="0" applyFont="1" applyBorder="1" applyAlignment="1">
      <alignment vertical="center"/>
    </xf>
    <xf numFmtId="164" fontId="14" fillId="0" borderId="89" xfId="1" quotePrefix="1" applyFont="1" applyBorder="1" applyAlignment="1">
      <alignment horizontal="center" vertical="center"/>
    </xf>
    <xf numFmtId="164" fontId="14" fillId="0" borderId="90" xfId="1" quotePrefix="1" applyFont="1" applyBorder="1" applyAlignment="1">
      <alignment horizontal="center" vertical="center"/>
    </xf>
    <xf numFmtId="164" fontId="14" fillId="0" borderId="87" xfId="1" quotePrefix="1" applyFont="1" applyBorder="1" applyAlignment="1">
      <alignment horizontal="center" vertical="center"/>
    </xf>
    <xf numFmtId="164" fontId="14" fillId="0" borderId="91" xfId="1" quotePrefix="1" applyFont="1" applyBorder="1" applyAlignment="1">
      <alignment horizontal="center" vertical="center"/>
    </xf>
    <xf numFmtId="164" fontId="14" fillId="0" borderId="92" xfId="1" quotePrefix="1" applyFont="1" applyBorder="1" applyAlignment="1">
      <alignment horizontal="center" vertical="center"/>
    </xf>
    <xf numFmtId="164" fontId="14" fillId="0" borderId="93" xfId="1" quotePrefix="1" applyFont="1" applyBorder="1" applyAlignment="1">
      <alignment horizontal="center" vertical="center"/>
    </xf>
    <xf numFmtId="164" fontId="14" fillId="0" borderId="14" xfId="1" applyFont="1" applyBorder="1" applyAlignment="1">
      <alignment horizontal="center" vertical="center"/>
    </xf>
    <xf numFmtId="164" fontId="8" fillId="0" borderId="72" xfId="1" quotePrefix="1" applyFont="1" applyBorder="1" applyAlignment="1">
      <alignment horizontal="center" vertical="center"/>
    </xf>
    <xf numFmtId="164" fontId="14" fillId="0" borderId="72" xfId="1" applyFont="1" applyBorder="1" applyAlignment="1">
      <alignment horizontal="center" vertical="center"/>
    </xf>
    <xf numFmtId="16" fontId="14" fillId="0" borderId="72" xfId="0" applyNumberFormat="1" applyFont="1" applyBorder="1" applyAlignment="1">
      <alignment horizontal="center" vertical="center"/>
    </xf>
    <xf numFmtId="16" fontId="14" fillId="0" borderId="73" xfId="0" applyNumberFormat="1" applyFont="1" applyBorder="1" applyAlignment="1">
      <alignment horizontal="center" vertical="center"/>
    </xf>
    <xf numFmtId="16" fontId="14" fillId="0" borderId="95" xfId="0" applyNumberFormat="1" applyFont="1" applyBorder="1" applyAlignment="1">
      <alignment horizontal="center" vertical="center"/>
    </xf>
    <xf numFmtId="16" fontId="14" fillId="0" borderId="96" xfId="0" applyNumberFormat="1" applyFont="1" applyBorder="1" applyAlignment="1">
      <alignment horizontal="center" vertical="center"/>
    </xf>
    <xf numFmtId="0" fontId="8" fillId="6" borderId="18" xfId="0" applyFont="1" applyFill="1" applyBorder="1" applyAlignment="1">
      <alignment vertical="center"/>
    </xf>
    <xf numFmtId="0" fontId="8" fillId="6" borderId="55" xfId="0" applyFont="1" applyFill="1" applyBorder="1" applyAlignment="1">
      <alignment vertical="center"/>
    </xf>
    <xf numFmtId="0" fontId="7" fillId="8" borderId="97" xfId="0" applyFont="1" applyFill="1" applyBorder="1" applyAlignment="1">
      <alignment horizontal="center" vertical="center" wrapText="1"/>
    </xf>
    <xf numFmtId="0" fontId="7" fillId="8" borderId="86" xfId="0" applyFont="1" applyFill="1" applyBorder="1" applyAlignment="1">
      <alignment horizontal="center" vertical="center" wrapText="1"/>
    </xf>
    <xf numFmtId="16" fontId="8" fillId="0" borderId="8" xfId="0" applyNumberFormat="1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99" xfId="0" applyFont="1" applyBorder="1" applyAlignment="1">
      <alignment horizontal="center" vertical="center"/>
    </xf>
    <xf numFmtId="0" fontId="0" fillId="0" borderId="100" xfId="0" applyBorder="1"/>
    <xf numFmtId="164" fontId="8" fillId="0" borderId="13" xfId="1" quotePrefix="1" applyFont="1" applyBorder="1" applyAlignment="1">
      <alignment horizontal="center" vertical="center"/>
    </xf>
    <xf numFmtId="16" fontId="14" fillId="0" borderId="101" xfId="0" applyNumberFormat="1" applyFont="1" applyBorder="1" applyAlignment="1">
      <alignment horizontal="center" vertical="center"/>
    </xf>
    <xf numFmtId="164" fontId="14" fillId="0" borderId="13" xfId="1" quotePrefix="1" applyFont="1" applyBorder="1" applyAlignment="1">
      <alignment horizontal="center" vertical="center"/>
    </xf>
    <xf numFmtId="164" fontId="8" fillId="0" borderId="102" xfId="1" quotePrefix="1" applyFont="1" applyBorder="1" applyAlignment="1">
      <alignment horizontal="center" vertical="center"/>
    </xf>
    <xf numFmtId="16" fontId="14" fillId="0" borderId="103" xfId="0" applyNumberFormat="1" applyFont="1" applyBorder="1" applyAlignment="1">
      <alignment horizontal="center" vertical="center"/>
    </xf>
    <xf numFmtId="164" fontId="8" fillId="0" borderId="104" xfId="1" quotePrefix="1" applyFont="1" applyBorder="1" applyAlignment="1">
      <alignment horizontal="center" vertical="center"/>
    </xf>
    <xf numFmtId="164" fontId="8" fillId="0" borderId="105" xfId="1" quotePrefix="1" applyFont="1" applyBorder="1" applyAlignment="1">
      <alignment horizontal="center" vertical="center"/>
    </xf>
    <xf numFmtId="164" fontId="14" fillId="0" borderId="105" xfId="1" applyFont="1" applyBorder="1" applyAlignment="1">
      <alignment horizontal="center" vertical="center"/>
    </xf>
    <xf numFmtId="16" fontId="14" fillId="0" borderId="105" xfId="0" applyNumberFormat="1" applyFont="1" applyBorder="1" applyAlignment="1">
      <alignment horizontal="center" vertical="center"/>
    </xf>
    <xf numFmtId="16" fontId="14" fillId="0" borderId="106" xfId="0" applyNumberFormat="1" applyFont="1" applyBorder="1" applyAlignment="1">
      <alignment horizontal="center" vertical="center"/>
    </xf>
    <xf numFmtId="16" fontId="14" fillId="0" borderId="107" xfId="0" applyNumberFormat="1" applyFont="1" applyBorder="1" applyAlignment="1">
      <alignment horizontal="center" vertical="center"/>
    </xf>
    <xf numFmtId="16" fontId="14" fillId="0" borderId="108" xfId="0" applyNumberFormat="1" applyFont="1" applyBorder="1" applyAlignment="1">
      <alignment horizontal="center" vertical="center"/>
    </xf>
    <xf numFmtId="16" fontId="14" fillId="0" borderId="109" xfId="0" applyNumberFormat="1" applyFont="1" applyBorder="1" applyAlignment="1">
      <alignment horizontal="center" vertical="center"/>
    </xf>
    <xf numFmtId="0" fontId="8" fillId="6" borderId="91" xfId="0" applyFont="1" applyFill="1" applyBorder="1" applyAlignment="1">
      <alignment vertical="center"/>
    </xf>
    <xf numFmtId="164" fontId="14" fillId="0" borderId="102" xfId="0" applyNumberFormat="1" applyFont="1" applyBorder="1" applyAlignment="1">
      <alignment horizontal="center"/>
    </xf>
    <xf numFmtId="164" fontId="14" fillId="0" borderId="72" xfId="0" applyNumberFormat="1" applyFont="1" applyBorder="1" applyAlignment="1">
      <alignment horizontal="center"/>
    </xf>
    <xf numFmtId="16" fontId="14" fillId="0" borderId="110" xfId="0" applyNumberFormat="1" applyFont="1" applyBorder="1" applyAlignment="1">
      <alignment horizontal="center" vertical="center"/>
    </xf>
    <xf numFmtId="0" fontId="8" fillId="6" borderId="39" xfId="0" applyFont="1" applyFill="1" applyBorder="1" applyAlignment="1">
      <alignment vertical="center"/>
    </xf>
    <xf numFmtId="0" fontId="8" fillId="6" borderId="43" xfId="0" applyFont="1" applyFill="1" applyBorder="1" applyAlignment="1">
      <alignment vertical="center"/>
    </xf>
    <xf numFmtId="0" fontId="8" fillId="6" borderId="111" xfId="0" applyFont="1" applyFill="1" applyBorder="1" applyAlignment="1">
      <alignment vertical="center"/>
    </xf>
    <xf numFmtId="164" fontId="8" fillId="0" borderId="94" xfId="0" applyNumberFormat="1" applyFont="1" applyBorder="1" applyAlignment="1">
      <alignment horizontal="center" vertical="center"/>
    </xf>
    <xf numFmtId="164" fontId="8" fillId="0" borderId="72" xfId="0" applyNumberFormat="1" applyFont="1" applyBorder="1" applyAlignment="1">
      <alignment horizontal="center" vertical="center"/>
    </xf>
    <xf numFmtId="164" fontId="8" fillId="0" borderId="110" xfId="1" applyFont="1" applyBorder="1" applyAlignment="1">
      <alignment horizontal="center" vertical="center"/>
    </xf>
    <xf numFmtId="164" fontId="8" fillId="0" borderId="14" xfId="1" quotePrefix="1" applyFont="1" applyBorder="1" applyAlignment="1">
      <alignment horizontal="center" vertical="center"/>
    </xf>
    <xf numFmtId="164" fontId="8" fillId="6" borderId="9" xfId="1" quotePrefix="1" applyFont="1" applyFill="1" applyBorder="1" applyAlignment="1">
      <alignment horizontal="center"/>
    </xf>
    <xf numFmtId="164" fontId="8" fillId="6" borderId="15" xfId="1" quotePrefix="1" applyFont="1" applyFill="1" applyBorder="1" applyAlignment="1">
      <alignment horizontal="center"/>
    </xf>
    <xf numFmtId="164" fontId="14" fillId="0" borderId="10" xfId="0" applyNumberFormat="1" applyFont="1" applyBorder="1" applyAlignment="1">
      <alignment horizontal="center"/>
    </xf>
    <xf numFmtId="164" fontId="8" fillId="6" borderId="9" xfId="0" applyNumberFormat="1" applyFont="1" applyFill="1" applyBorder="1" applyAlignment="1">
      <alignment horizontal="center" vertical="center" wrapText="1"/>
    </xf>
    <xf numFmtId="164" fontId="8" fillId="6" borderId="10" xfId="0" applyNumberFormat="1" applyFont="1" applyFill="1" applyBorder="1" applyAlignment="1">
      <alignment horizontal="center"/>
    </xf>
    <xf numFmtId="164" fontId="8" fillId="6" borderId="11" xfId="0" applyNumberFormat="1" applyFont="1" applyFill="1" applyBorder="1" applyAlignment="1">
      <alignment horizontal="center" vertical="center" wrapText="1"/>
    </xf>
    <xf numFmtId="164" fontId="8" fillId="6" borderId="12" xfId="0" applyNumberFormat="1" applyFont="1" applyFill="1" applyBorder="1" applyAlignment="1">
      <alignment horizontal="center"/>
    </xf>
    <xf numFmtId="164" fontId="8" fillId="6" borderId="9" xfId="0" applyNumberFormat="1" applyFont="1" applyFill="1" applyBorder="1" applyAlignment="1">
      <alignment horizontal="center"/>
    </xf>
    <xf numFmtId="164" fontId="8" fillId="6" borderId="11" xfId="0" applyNumberFormat="1" applyFont="1" applyFill="1" applyBorder="1" applyAlignment="1">
      <alignment horizontal="center"/>
    </xf>
    <xf numFmtId="164" fontId="14" fillId="0" borderId="15" xfId="1" quotePrefix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/>
    </xf>
    <xf numFmtId="164" fontId="14" fillId="0" borderId="54" xfId="1" quotePrefix="1" applyFont="1" applyBorder="1" applyAlignment="1">
      <alignment horizontal="center" vertical="center"/>
    </xf>
    <xf numFmtId="164" fontId="8" fillId="6" borderId="9" xfId="1" applyFont="1" applyFill="1" applyBorder="1" applyAlignment="1">
      <alignment horizontal="center"/>
    </xf>
    <xf numFmtId="164" fontId="8" fillId="6" borderId="15" xfId="1" applyFont="1" applyFill="1" applyBorder="1" applyAlignment="1">
      <alignment horizontal="center"/>
    </xf>
    <xf numFmtId="164" fontId="8" fillId="6" borderId="15" xfId="0" applyNumberFormat="1" applyFont="1" applyFill="1" applyBorder="1" applyAlignment="1">
      <alignment horizontal="center" vertical="center" wrapText="1"/>
    </xf>
    <xf numFmtId="164" fontId="8" fillId="6" borderId="16" xfId="0" applyNumberFormat="1" applyFont="1" applyFill="1" applyBorder="1" applyAlignment="1">
      <alignment horizontal="center"/>
    </xf>
    <xf numFmtId="164" fontId="8" fillId="0" borderId="50" xfId="1" quotePrefix="1" applyFont="1" applyBorder="1" applyAlignment="1">
      <alignment horizontal="center" vertical="center"/>
    </xf>
    <xf numFmtId="164" fontId="8" fillId="6" borderId="11" xfId="1" quotePrefix="1" applyFont="1" applyFill="1" applyBorder="1" applyAlignment="1">
      <alignment horizontal="center"/>
    </xf>
    <xf numFmtId="164" fontId="8" fillId="6" borderId="15" xfId="0" applyNumberFormat="1" applyFont="1" applyFill="1" applyBorder="1" applyAlignment="1">
      <alignment horizontal="center"/>
    </xf>
    <xf numFmtId="164" fontId="8" fillId="0" borderId="52" xfId="1" applyFont="1" applyBorder="1" applyAlignment="1">
      <alignment horizontal="center" vertical="center"/>
    </xf>
    <xf numFmtId="164" fontId="8" fillId="0" borderId="54" xfId="1" applyFont="1" applyBorder="1" applyAlignment="1">
      <alignment horizontal="center" vertical="center"/>
    </xf>
    <xf numFmtId="0" fontId="8" fillId="7" borderId="49" xfId="0" applyFont="1" applyFill="1" applyBorder="1" applyAlignment="1" applyProtection="1">
      <alignment horizontal="left" vertical="center" wrapText="1"/>
      <protection hidden="1"/>
    </xf>
    <xf numFmtId="0" fontId="8" fillId="8" borderId="49" xfId="0" applyFont="1" applyFill="1" applyBorder="1" applyAlignment="1">
      <alignment wrapText="1"/>
    </xf>
    <xf numFmtId="164" fontId="8" fillId="0" borderId="10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16" fontId="8" fillId="4" borderId="11" xfId="0" applyNumberFormat="1" applyFont="1" applyFill="1" applyBorder="1" applyAlignment="1">
      <alignment horizontal="center" wrapText="1"/>
    </xf>
    <xf numFmtId="16" fontId="8" fillId="4" borderId="11" xfId="0" applyNumberFormat="1" applyFont="1" applyFill="1" applyBorder="1" applyAlignment="1">
      <alignment horizontal="center"/>
    </xf>
    <xf numFmtId="16" fontId="8" fillId="4" borderId="15" xfId="0" applyNumberFormat="1" applyFont="1" applyFill="1" applyBorder="1" applyAlignment="1">
      <alignment horizontal="center" wrapText="1"/>
    </xf>
    <xf numFmtId="16" fontId="8" fillId="4" borderId="15" xfId="0" applyNumberFormat="1" applyFont="1" applyFill="1" applyBorder="1" applyAlignment="1">
      <alignment horizontal="center"/>
    </xf>
    <xf numFmtId="16" fontId="8" fillId="0" borderId="15" xfId="0" applyNumberFormat="1" applyFont="1" applyBorder="1" applyAlignment="1">
      <alignment horizontal="center"/>
    </xf>
    <xf numFmtId="0" fontId="12" fillId="4" borderId="70" xfId="0" applyFont="1" applyFill="1" applyBorder="1"/>
    <xf numFmtId="0" fontId="12" fillId="4" borderId="68" xfId="0" applyFont="1" applyFill="1" applyBorder="1" applyAlignment="1">
      <alignment horizontal="center" wrapText="1"/>
    </xf>
    <xf numFmtId="0" fontId="12" fillId="4" borderId="68" xfId="0" applyFont="1" applyFill="1" applyBorder="1" applyAlignment="1">
      <alignment horizontal="center"/>
    </xf>
    <xf numFmtId="0" fontId="41" fillId="4" borderId="11" xfId="0" applyFont="1" applyFill="1" applyBorder="1" applyAlignment="1">
      <alignment horizontal="center" wrapText="1"/>
    </xf>
    <xf numFmtId="16" fontId="8" fillId="4" borderId="12" xfId="0" applyNumberFormat="1" applyFont="1" applyFill="1" applyBorder="1" applyAlignment="1">
      <alignment horizontal="center" wrapText="1"/>
    </xf>
    <xf numFmtId="0" fontId="41" fillId="4" borderId="15" xfId="0" applyFont="1" applyFill="1" applyBorder="1" applyAlignment="1">
      <alignment horizontal="center" wrapText="1"/>
    </xf>
    <xf numFmtId="16" fontId="8" fillId="4" borderId="16" xfId="0" applyNumberFormat="1" applyFont="1" applyFill="1" applyBorder="1" applyAlignment="1">
      <alignment horizontal="center" wrapText="1"/>
    </xf>
    <xf numFmtId="0" fontId="41" fillId="0" borderId="11" xfId="0" applyFont="1" applyBorder="1" applyAlignment="1">
      <alignment horizontal="center"/>
    </xf>
    <xf numFmtId="0" fontId="41" fillId="0" borderId="9" xfId="0" applyFont="1" applyBorder="1" applyAlignment="1">
      <alignment horizontal="center"/>
    </xf>
    <xf numFmtId="16" fontId="8" fillId="0" borderId="9" xfId="0" applyNumberFormat="1" applyFont="1" applyBorder="1" applyAlignment="1">
      <alignment horizontal="center"/>
    </xf>
    <xf numFmtId="16" fontId="8" fillId="0" borderId="10" xfId="0" applyNumberFormat="1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16" fontId="8" fillId="0" borderId="16" xfId="0" applyNumberFormat="1" applyFont="1" applyBorder="1" applyAlignment="1">
      <alignment horizontal="center"/>
    </xf>
    <xf numFmtId="16" fontId="8" fillId="0" borderId="12" xfId="0" applyNumberFormat="1" applyFont="1" applyBorder="1" applyAlignment="1">
      <alignment horizontal="center"/>
    </xf>
    <xf numFmtId="16" fontId="41" fillId="0" borderId="8" xfId="0" applyNumberFormat="1" applyFont="1" applyBorder="1" applyAlignment="1">
      <alignment horizontal="center"/>
    </xf>
    <xf numFmtId="16" fontId="41" fillId="0" borderId="13" xfId="0" applyNumberFormat="1" applyFont="1" applyBorder="1" applyAlignment="1">
      <alignment horizontal="center"/>
    </xf>
    <xf numFmtId="16" fontId="41" fillId="0" borderId="14" xfId="0" applyNumberFormat="1" applyFont="1" applyBorder="1" applyAlignment="1">
      <alignment horizontal="center"/>
    </xf>
    <xf numFmtId="16" fontId="8" fillId="4" borderId="9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wrapText="1"/>
    </xf>
    <xf numFmtId="0" fontId="8" fillId="4" borderId="51" xfId="0" applyFont="1" applyFill="1" applyBorder="1" applyAlignment="1">
      <alignment wrapText="1"/>
    </xf>
    <xf numFmtId="0" fontId="51" fillId="0" borderId="4" xfId="0" applyFont="1" applyBorder="1"/>
    <xf numFmtId="0" fontId="51" fillId="8" borderId="24" xfId="0" applyFont="1" applyFill="1" applyBorder="1" applyAlignment="1">
      <alignment horizontal="center"/>
    </xf>
    <xf numFmtId="0" fontId="52" fillId="0" borderId="24" xfId="0" applyFont="1" applyBorder="1" applyAlignment="1">
      <alignment horizontal="center"/>
    </xf>
    <xf numFmtId="0" fontId="53" fillId="0" borderId="4" xfId="0" applyFont="1" applyBorder="1"/>
    <xf numFmtId="16" fontId="54" fillId="0" borderId="50" xfId="0" applyNumberFormat="1" applyFont="1" applyBorder="1" applyAlignment="1">
      <alignment horizontal="center"/>
    </xf>
    <xf numFmtId="16" fontId="54" fillId="0" borderId="9" xfId="0" applyNumberFormat="1" applyFont="1" applyBorder="1" applyAlignment="1">
      <alignment horizontal="center"/>
    </xf>
    <xf numFmtId="16" fontId="54" fillId="0" borderId="10" xfId="0" applyNumberFormat="1" applyFont="1" applyBorder="1" applyAlignment="1">
      <alignment horizontal="center"/>
    </xf>
    <xf numFmtId="0" fontId="53" fillId="0" borderId="51" xfId="0" applyFont="1" applyBorder="1"/>
    <xf numFmtId="16" fontId="54" fillId="0" borderId="52" xfId="0" applyNumberFormat="1" applyFont="1" applyBorder="1" applyAlignment="1">
      <alignment horizontal="center"/>
    </xf>
    <xf numFmtId="16" fontId="54" fillId="0" borderId="11" xfId="0" applyNumberFormat="1" applyFont="1" applyBorder="1" applyAlignment="1">
      <alignment horizontal="center"/>
    </xf>
    <xf numFmtId="16" fontId="54" fillId="0" borderId="12" xfId="0" applyNumberFormat="1" applyFont="1" applyBorder="1" applyAlignment="1">
      <alignment horizontal="center"/>
    </xf>
    <xf numFmtId="0" fontId="53" fillId="0" borderId="53" xfId="0" applyFont="1" applyBorder="1"/>
    <xf numFmtId="16" fontId="54" fillId="0" borderId="54" xfId="0" applyNumberFormat="1" applyFont="1" applyBorder="1" applyAlignment="1">
      <alignment horizontal="center"/>
    </xf>
    <xf numFmtId="16" fontId="54" fillId="0" borderId="15" xfId="0" applyNumberFormat="1" applyFont="1" applyBorder="1" applyAlignment="1">
      <alignment horizontal="center"/>
    </xf>
    <xf numFmtId="16" fontId="54" fillId="0" borderId="16" xfId="0" applyNumberFormat="1" applyFont="1" applyBorder="1" applyAlignment="1">
      <alignment horizontal="center"/>
    </xf>
    <xf numFmtId="16" fontId="8" fillId="4" borderId="8" xfId="0" applyNumberFormat="1" applyFont="1" applyFill="1" applyBorder="1" applyAlignment="1">
      <alignment horizontal="center" wrapText="1"/>
    </xf>
    <xf numFmtId="0" fontId="41" fillId="4" borderId="9" xfId="0" applyFont="1" applyFill="1" applyBorder="1" applyAlignment="1">
      <alignment horizontal="center" wrapText="1"/>
    </xf>
    <xf numFmtId="16" fontId="8" fillId="4" borderId="10" xfId="0" applyNumberFormat="1" applyFont="1" applyFill="1" applyBorder="1" applyAlignment="1">
      <alignment horizontal="center" wrapText="1"/>
    </xf>
    <xf numFmtId="16" fontId="8" fillId="4" borderId="13" xfId="0" applyNumberFormat="1" applyFont="1" applyFill="1" applyBorder="1" applyAlignment="1">
      <alignment horizontal="center" wrapText="1"/>
    </xf>
    <xf numFmtId="16" fontId="8" fillId="4" borderId="14" xfId="0" applyNumberFormat="1" applyFont="1" applyFill="1" applyBorder="1" applyAlignment="1">
      <alignment horizontal="center" wrapText="1"/>
    </xf>
    <xf numFmtId="16" fontId="8" fillId="8" borderId="11" xfId="0" applyNumberFormat="1" applyFont="1" applyFill="1" applyBorder="1" applyAlignment="1">
      <alignment horizontal="center" wrapText="1"/>
    </xf>
    <xf numFmtId="0" fontId="8" fillId="6" borderId="11" xfId="0" applyFont="1" applyFill="1" applyBorder="1" applyAlignment="1">
      <alignment horizontal="center" wrapText="1"/>
    </xf>
    <xf numFmtId="16" fontId="8" fillId="8" borderId="9" xfId="0" applyNumberFormat="1" applyFont="1" applyFill="1" applyBorder="1" applyAlignment="1">
      <alignment horizontal="center" wrapText="1"/>
    </xf>
    <xf numFmtId="0" fontId="8" fillId="6" borderId="9" xfId="0" applyFont="1" applyFill="1" applyBorder="1" applyAlignment="1">
      <alignment horizontal="center" wrapText="1"/>
    </xf>
    <xf numFmtId="16" fontId="8" fillId="8" borderId="9" xfId="0" applyNumberFormat="1" applyFont="1" applyFill="1" applyBorder="1" applyAlignment="1">
      <alignment horizontal="center" vertical="center" wrapText="1"/>
    </xf>
    <xf numFmtId="16" fontId="8" fillId="8" borderId="10" xfId="0" applyNumberFormat="1" applyFont="1" applyFill="1" applyBorder="1" applyAlignment="1">
      <alignment horizontal="center" wrapText="1"/>
    </xf>
    <xf numFmtId="16" fontId="8" fillId="8" borderId="12" xfId="0" applyNumberFormat="1" applyFont="1" applyFill="1" applyBorder="1" applyAlignment="1">
      <alignment horizontal="center" wrapText="1"/>
    </xf>
    <xf numFmtId="16" fontId="8" fillId="8" borderId="15" xfId="0" applyNumberFormat="1" applyFont="1" applyFill="1" applyBorder="1" applyAlignment="1">
      <alignment horizontal="center" wrapText="1"/>
    </xf>
    <xf numFmtId="0" fontId="8" fillId="6" borderId="15" xfId="0" applyFont="1" applyFill="1" applyBorder="1" applyAlignment="1">
      <alignment horizontal="center" wrapText="1"/>
    </xf>
    <xf numFmtId="16" fontId="8" fillId="8" borderId="16" xfId="0" applyNumberFormat="1" applyFont="1" applyFill="1" applyBorder="1" applyAlignment="1">
      <alignment horizontal="center" wrapText="1"/>
    </xf>
    <xf numFmtId="16" fontId="8" fillId="8" borderId="50" xfId="0" applyNumberFormat="1" applyFont="1" applyFill="1" applyBorder="1" applyAlignment="1">
      <alignment horizontal="center" wrapText="1"/>
    </xf>
    <xf numFmtId="16" fontId="8" fillId="8" borderId="52" xfId="0" applyNumberFormat="1" applyFont="1" applyFill="1" applyBorder="1" applyAlignment="1">
      <alignment horizontal="center" wrapText="1"/>
    </xf>
    <xf numFmtId="0" fontId="8" fillId="8" borderId="51" xfId="0" applyFont="1" applyFill="1" applyBorder="1" applyAlignment="1">
      <alignment wrapText="1"/>
    </xf>
    <xf numFmtId="16" fontId="8" fillId="8" borderId="54" xfId="0" applyNumberFormat="1" applyFont="1" applyFill="1" applyBorder="1" applyAlignment="1">
      <alignment horizontal="center" wrapText="1"/>
    </xf>
    <xf numFmtId="0" fontId="8" fillId="8" borderId="55" xfId="0" applyFont="1" applyFill="1" applyBorder="1" applyAlignment="1">
      <alignment wrapText="1"/>
    </xf>
    <xf numFmtId="0" fontId="8" fillId="6" borderId="111" xfId="0" applyFont="1" applyFill="1" applyBorder="1" applyAlignment="1">
      <alignment wrapText="1"/>
    </xf>
    <xf numFmtId="0" fontId="8" fillId="6" borderId="43" xfId="0" applyFont="1" applyFill="1" applyBorder="1" applyAlignment="1">
      <alignment wrapText="1"/>
    </xf>
    <xf numFmtId="0" fontId="8" fillId="6" borderId="114" xfId="0" applyFont="1" applyFill="1" applyBorder="1" applyAlignment="1">
      <alignment wrapText="1"/>
    </xf>
    <xf numFmtId="164" fontId="8" fillId="0" borderId="70" xfId="1" quotePrefix="1" applyFont="1" applyBorder="1" applyAlignment="1">
      <alignment horizontal="center" vertical="center"/>
    </xf>
    <xf numFmtId="164" fontId="8" fillId="6" borderId="68" xfId="1" applyFont="1" applyFill="1" applyBorder="1" applyAlignment="1">
      <alignment horizontal="center" vertical="center"/>
    </xf>
    <xf numFmtId="164" fontId="8" fillId="0" borderId="11" xfId="1" quotePrefix="1" applyFont="1" applyBorder="1" applyAlignment="1">
      <alignment horizontal="center"/>
    </xf>
    <xf numFmtId="0" fontId="8" fillId="6" borderId="39" xfId="0" applyFont="1" applyFill="1" applyBorder="1" applyAlignment="1">
      <alignment wrapText="1"/>
    </xf>
    <xf numFmtId="0" fontId="8" fillId="6" borderId="46" xfId="0" applyFont="1" applyFill="1" applyBorder="1" applyAlignment="1">
      <alignment wrapText="1"/>
    </xf>
    <xf numFmtId="164" fontId="8" fillId="6" borderId="115" xfId="1" applyFont="1" applyFill="1" applyBorder="1" applyAlignment="1">
      <alignment horizontal="center" vertical="center"/>
    </xf>
    <xf numFmtId="164" fontId="8" fillId="6" borderId="61" xfId="1" applyFont="1" applyFill="1" applyBorder="1" applyAlignment="1">
      <alignment horizontal="center" vertical="center"/>
    </xf>
    <xf numFmtId="164" fontId="8" fillId="6" borderId="116" xfId="1" applyFont="1" applyFill="1" applyBorder="1" applyAlignment="1">
      <alignment horizontal="center" vertical="center"/>
    </xf>
    <xf numFmtId="164" fontId="8" fillId="0" borderId="9" xfId="1" quotePrefix="1" applyFont="1" applyBorder="1" applyAlignment="1">
      <alignment horizontal="center"/>
    </xf>
    <xf numFmtId="164" fontId="8" fillId="0" borderId="15" xfId="1" quotePrefix="1" applyFont="1" applyBorder="1" applyAlignment="1">
      <alignment horizontal="center"/>
    </xf>
    <xf numFmtId="0" fontId="8" fillId="8" borderId="113" xfId="0" applyFont="1" applyFill="1" applyBorder="1" applyAlignment="1">
      <alignment wrapText="1"/>
    </xf>
    <xf numFmtId="16" fontId="8" fillId="0" borderId="117" xfId="0" applyNumberFormat="1" applyFont="1" applyBorder="1" applyAlignment="1">
      <alignment horizontal="center" wrapText="1"/>
    </xf>
    <xf numFmtId="0" fontId="8" fillId="0" borderId="118" xfId="0" applyFont="1" applyBorder="1" applyAlignment="1">
      <alignment horizontal="center" vertical="center" wrapText="1"/>
    </xf>
    <xf numFmtId="16" fontId="8" fillId="0" borderId="118" xfId="0" applyNumberFormat="1" applyFont="1" applyBorder="1" applyAlignment="1">
      <alignment horizontal="center" vertical="center" wrapText="1"/>
    </xf>
    <xf numFmtId="16" fontId="8" fillId="0" borderId="119" xfId="0" applyNumberFormat="1" applyFont="1" applyBorder="1" applyAlignment="1">
      <alignment horizontal="center" vertical="center" wrapText="1"/>
    </xf>
    <xf numFmtId="0" fontId="8" fillId="7" borderId="55" xfId="0" applyFont="1" applyFill="1" applyBorder="1" applyAlignment="1" applyProtection="1">
      <alignment vertical="center" wrapText="1"/>
      <protection hidden="1"/>
    </xf>
    <xf numFmtId="164" fontId="14" fillId="0" borderId="9" xfId="0" applyNumberFormat="1" applyFont="1" applyBorder="1" applyAlignment="1">
      <alignment horizontal="center" vertical="center" wrapText="1"/>
    </xf>
    <xf numFmtId="164" fontId="14" fillId="0" borderId="50" xfId="1" quotePrefix="1" applyFont="1" applyBorder="1" applyAlignment="1">
      <alignment horizontal="center" vertical="center"/>
    </xf>
    <xf numFmtId="0" fontId="8" fillId="0" borderId="49" xfId="0" applyFont="1" applyBorder="1" applyAlignment="1">
      <alignment wrapText="1"/>
    </xf>
    <xf numFmtId="0" fontId="8" fillId="0" borderId="53" xfId="0" applyFont="1" applyBorder="1" applyAlignment="1">
      <alignment wrapText="1"/>
    </xf>
    <xf numFmtId="0" fontId="8" fillId="6" borderId="0" xfId="0" applyFont="1" applyFill="1" applyAlignment="1">
      <alignment vertical="center"/>
    </xf>
    <xf numFmtId="16" fontId="8" fillId="4" borderId="0" xfId="0" applyNumberFormat="1" applyFont="1" applyFill="1" applyAlignment="1">
      <alignment horizontal="center" vertical="center"/>
    </xf>
    <xf numFmtId="0" fontId="8" fillId="0" borderId="4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16" fontId="8" fillId="0" borderId="13" xfId="0" applyNumberFormat="1" applyFont="1" applyBorder="1" applyAlignment="1">
      <alignment horizontal="center" vertical="center"/>
    </xf>
    <xf numFmtId="16" fontId="8" fillId="0" borderId="14" xfId="0" applyNumberFormat="1" applyFont="1" applyBorder="1" applyAlignment="1">
      <alignment horizontal="center" vertical="center"/>
    </xf>
    <xf numFmtId="16" fontId="8" fillId="0" borderId="50" xfId="0" applyNumberFormat="1" applyFont="1" applyBorder="1" applyAlignment="1">
      <alignment horizontal="center" vertical="center"/>
    </xf>
    <xf numFmtId="16" fontId="8" fillId="0" borderId="52" xfId="0" applyNumberFormat="1" applyFont="1" applyBorder="1" applyAlignment="1">
      <alignment horizontal="center" vertical="center"/>
    </xf>
    <xf numFmtId="0" fontId="28" fillId="0" borderId="51" xfId="0" applyFont="1" applyBorder="1" applyAlignment="1">
      <alignment vertical="center"/>
    </xf>
    <xf numFmtId="0" fontId="28" fillId="0" borderId="53" xfId="0" applyFont="1" applyBorder="1" applyAlignment="1">
      <alignment vertical="center"/>
    </xf>
    <xf numFmtId="16" fontId="8" fillId="0" borderId="54" xfId="0" applyNumberFormat="1" applyFont="1" applyBorder="1" applyAlignment="1">
      <alignment horizontal="center" vertical="center"/>
    </xf>
    <xf numFmtId="164" fontId="8" fillId="0" borderId="15" xfId="1" applyFont="1" applyBorder="1" applyAlignment="1">
      <alignment horizontal="center" vertical="center"/>
    </xf>
    <xf numFmtId="164" fontId="8" fillId="0" borderId="8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vertical="center"/>
    </xf>
    <xf numFmtId="164" fontId="8" fillId="8" borderId="11" xfId="0" applyNumberFormat="1" applyFont="1" applyFill="1" applyBorder="1" applyAlignment="1">
      <alignment horizontal="center" vertical="center"/>
    </xf>
    <xf numFmtId="164" fontId="8" fillId="8" borderId="12" xfId="0" applyNumberFormat="1" applyFont="1" applyFill="1" applyBorder="1" applyAlignment="1">
      <alignment horizontal="center" vertical="center"/>
    </xf>
    <xf numFmtId="164" fontId="15" fillId="0" borderId="13" xfId="0" applyNumberFormat="1" applyFont="1" applyBorder="1" applyAlignment="1">
      <alignment vertical="center"/>
    </xf>
    <xf numFmtId="164" fontId="15" fillId="0" borderId="14" xfId="0" applyNumberFormat="1" applyFont="1" applyBorder="1" applyAlignment="1">
      <alignment vertical="center"/>
    </xf>
    <xf numFmtId="164" fontId="8" fillId="8" borderId="15" xfId="0" applyNumberFormat="1" applyFont="1" applyFill="1" applyBorder="1" applyAlignment="1">
      <alignment horizontal="center" vertical="center"/>
    </xf>
    <xf numFmtId="164" fontId="8" fillId="8" borderId="16" xfId="0" applyNumberFormat="1" applyFont="1" applyFill="1" applyBorder="1" applyAlignment="1">
      <alignment horizontal="center" vertical="center"/>
    </xf>
    <xf numFmtId="0" fontId="8" fillId="0" borderId="113" xfId="0" applyFont="1" applyBorder="1"/>
    <xf numFmtId="0" fontId="8" fillId="0" borderId="113" xfId="0" applyFont="1" applyBorder="1" applyAlignment="1">
      <alignment horizontal="left" vertical="center"/>
    </xf>
    <xf numFmtId="0" fontId="8" fillId="6" borderId="113" xfId="0" applyFont="1" applyFill="1" applyBorder="1" applyAlignment="1">
      <alignment vertical="center"/>
    </xf>
    <xf numFmtId="164" fontId="8" fillId="0" borderId="120" xfId="1" quotePrefix="1" applyFont="1" applyBorder="1" applyAlignment="1">
      <alignment horizontal="center" vertical="center"/>
    </xf>
    <xf numFmtId="164" fontId="8" fillId="6" borderId="105" xfId="1" applyFont="1" applyFill="1" applyBorder="1" applyAlignment="1">
      <alignment horizontal="center" vertical="center"/>
    </xf>
    <xf numFmtId="164" fontId="8" fillId="6" borderId="105" xfId="1" applyFont="1" applyFill="1" applyBorder="1" applyAlignment="1">
      <alignment horizontal="center"/>
    </xf>
    <xf numFmtId="164" fontId="8" fillId="6" borderId="105" xfId="0" applyNumberFormat="1" applyFont="1" applyFill="1" applyBorder="1" applyAlignment="1">
      <alignment horizontal="center" vertical="center" wrapText="1"/>
    </xf>
    <xf numFmtId="164" fontId="8" fillId="6" borderId="121" xfId="0" applyNumberFormat="1" applyFont="1" applyFill="1" applyBorder="1" applyAlignment="1">
      <alignment horizontal="center"/>
    </xf>
    <xf numFmtId="0" fontId="8" fillId="7" borderId="75" xfId="0" applyFont="1" applyFill="1" applyBorder="1" applyAlignment="1" applyProtection="1">
      <alignment vertical="center" wrapText="1"/>
      <protection hidden="1"/>
    </xf>
    <xf numFmtId="164" fontId="8" fillId="0" borderId="94" xfId="1" quotePrefix="1" applyFont="1" applyBorder="1" applyAlignment="1">
      <alignment horizontal="center" vertical="center"/>
    </xf>
    <xf numFmtId="164" fontId="8" fillId="6" borderId="72" xfId="1" applyFont="1" applyFill="1" applyBorder="1" applyAlignment="1">
      <alignment horizontal="center" vertical="center"/>
    </xf>
    <xf numFmtId="164" fontId="8" fillId="6" borderId="72" xfId="1" applyFont="1" applyFill="1" applyBorder="1" applyAlignment="1">
      <alignment horizontal="center"/>
    </xf>
    <xf numFmtId="164" fontId="8" fillId="6" borderId="72" xfId="0" applyNumberFormat="1" applyFont="1" applyFill="1" applyBorder="1" applyAlignment="1">
      <alignment horizontal="center" vertical="center" wrapText="1"/>
    </xf>
    <xf numFmtId="164" fontId="8" fillId="6" borderId="110" xfId="0" applyNumberFormat="1" applyFont="1" applyFill="1" applyBorder="1" applyAlignment="1">
      <alignment horizontal="center"/>
    </xf>
    <xf numFmtId="164" fontId="8" fillId="0" borderId="9" xfId="1" quotePrefix="1" applyFont="1" applyBorder="1" applyAlignment="1">
      <alignment horizontal="center" vertical="center"/>
    </xf>
    <xf numFmtId="0" fontId="8" fillId="7" borderId="14" xfId="0" applyFont="1" applyFill="1" applyBorder="1" applyAlignment="1" applyProtection="1">
      <alignment vertical="center" wrapText="1"/>
      <protection hidden="1"/>
    </xf>
    <xf numFmtId="164" fontId="8" fillId="0" borderId="15" xfId="1" quotePrefix="1" applyFont="1" applyBorder="1" applyAlignment="1">
      <alignment horizontal="center" vertical="center"/>
    </xf>
    <xf numFmtId="0" fontId="8" fillId="11" borderId="43" xfId="0" applyFont="1" applyFill="1" applyBorder="1" applyAlignment="1">
      <alignment vertical="center"/>
    </xf>
    <xf numFmtId="164" fontId="14" fillId="11" borderId="11" xfId="0" applyNumberFormat="1" applyFont="1" applyFill="1" applyBorder="1" applyAlignment="1">
      <alignment horizontal="center"/>
    </xf>
    <xf numFmtId="164" fontId="14" fillId="11" borderId="72" xfId="0" applyNumberFormat="1" applyFont="1" applyFill="1" applyBorder="1" applyAlignment="1">
      <alignment horizontal="center"/>
    </xf>
    <xf numFmtId="164" fontId="14" fillId="11" borderId="15" xfId="0" applyNumberFormat="1" applyFont="1" applyFill="1" applyBorder="1" applyAlignment="1">
      <alignment horizontal="center"/>
    </xf>
    <xf numFmtId="0" fontId="8" fillId="11" borderId="112" xfId="0" applyFont="1" applyFill="1" applyBorder="1" applyAlignment="1">
      <alignment vertical="center"/>
    </xf>
    <xf numFmtId="0" fontId="8" fillId="8" borderId="43" xfId="0" applyFont="1" applyFill="1" applyBorder="1" applyAlignment="1">
      <alignment vertical="center"/>
    </xf>
    <xf numFmtId="164" fontId="14" fillId="8" borderId="11" xfId="0" applyNumberFormat="1" applyFont="1" applyFill="1" applyBorder="1" applyAlignment="1">
      <alignment horizontal="center"/>
    </xf>
    <xf numFmtId="16" fontId="8" fillId="4" borderId="63" xfId="0" applyNumberFormat="1" applyFont="1" applyFill="1" applyBorder="1" applyAlignment="1">
      <alignment horizontal="center"/>
    </xf>
    <xf numFmtId="0" fontId="0" fillId="0" borderId="63" xfId="0" applyBorder="1"/>
    <xf numFmtId="16" fontId="27" fillId="4" borderId="63" xfId="0" applyNumberFormat="1" applyFont="1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12" fillId="4" borderId="115" xfId="0" applyFont="1" applyFill="1" applyBorder="1" applyAlignment="1">
      <alignment horizontal="center"/>
    </xf>
    <xf numFmtId="16" fontId="55" fillId="0" borderId="63" xfId="0" applyNumberFormat="1" applyFont="1" applyBorder="1" applyAlignment="1">
      <alignment horizontal="center"/>
    </xf>
    <xf numFmtId="0" fontId="8" fillId="4" borderId="63" xfId="0" applyFont="1" applyFill="1" applyBorder="1"/>
    <xf numFmtId="16" fontId="27" fillId="4" borderId="63" xfId="0" applyNumberFormat="1" applyFont="1" applyFill="1" applyBorder="1" applyAlignment="1">
      <alignment horizontal="center" wrapText="1"/>
    </xf>
    <xf numFmtId="0" fontId="47" fillId="0" borderId="63" xfId="0" applyFont="1" applyBorder="1" applyAlignment="1">
      <alignment horizontal="center"/>
    </xf>
    <xf numFmtId="0" fontId="8" fillId="0" borderId="63" xfId="0" applyFont="1" applyBorder="1"/>
    <xf numFmtId="0" fontId="12" fillId="4" borderId="96" xfId="0" applyFont="1" applyFill="1" applyBorder="1" applyAlignment="1">
      <alignment horizontal="center"/>
    </xf>
    <xf numFmtId="0" fontId="27" fillId="7" borderId="8" xfId="0" applyFont="1" applyFill="1" applyBorder="1" applyAlignment="1" applyProtection="1">
      <alignment vertical="center" wrapText="1"/>
      <protection hidden="1"/>
    </xf>
    <xf numFmtId="16" fontId="27" fillId="0" borderId="63" xfId="0" applyNumberFormat="1" applyFont="1" applyBorder="1" applyAlignment="1">
      <alignment horizontal="center"/>
    </xf>
    <xf numFmtId="0" fontId="56" fillId="0" borderId="63" xfId="0" applyFont="1" applyBorder="1" applyAlignment="1">
      <alignment horizontal="center"/>
    </xf>
    <xf numFmtId="16" fontId="27" fillId="0" borderId="9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 vertical="center"/>
    </xf>
    <xf numFmtId="0" fontId="14" fillId="11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horizontal="left" vertical="center"/>
    </xf>
    <xf numFmtId="0" fontId="14" fillId="11" borderId="0" xfId="0" applyFont="1" applyFill="1"/>
    <xf numFmtId="0" fontId="57" fillId="0" borderId="53" xfId="0" applyFont="1" applyBorder="1"/>
    <xf numFmtId="0" fontId="57" fillId="0" borderId="51" xfId="0" applyFont="1" applyBorder="1"/>
    <xf numFmtId="0" fontId="8" fillId="7" borderId="49" xfId="0" applyFont="1" applyFill="1" applyBorder="1" applyAlignment="1" applyProtection="1">
      <alignment vertical="center" wrapText="1"/>
      <protection hidden="1"/>
    </xf>
    <xf numFmtId="0" fontId="12" fillId="0" borderId="96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5" fillId="5" borderId="26" xfId="0" applyFont="1" applyFill="1" applyBorder="1" applyAlignment="1">
      <alignment vertical="center"/>
    </xf>
    <xf numFmtId="0" fontId="5" fillId="5" borderId="27" xfId="0" applyFont="1" applyFill="1" applyBorder="1" applyAlignment="1">
      <alignment vertical="center"/>
    </xf>
    <xf numFmtId="0" fontId="5" fillId="2" borderId="85" xfId="0" applyFont="1" applyFill="1" applyBorder="1"/>
    <xf numFmtId="0" fontId="5" fillId="2" borderId="59" xfId="0" applyFont="1" applyFill="1" applyBorder="1"/>
    <xf numFmtId="0" fontId="1" fillId="9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left" vertical="center" wrapText="1"/>
    </xf>
    <xf numFmtId="165" fontId="31" fillId="5" borderId="21" xfId="2" applyFont="1" applyBorder="1">
      <alignment vertical="center"/>
    </xf>
    <xf numFmtId="0" fontId="32" fillId="5" borderId="64" xfId="0" applyFont="1" applyFill="1" applyBorder="1" applyAlignment="1">
      <alignment horizontal="left"/>
    </xf>
    <xf numFmtId="0" fontId="32" fillId="5" borderId="65" xfId="0" applyFont="1" applyFill="1" applyBorder="1" applyAlignment="1">
      <alignment horizontal="left"/>
    </xf>
    <xf numFmtId="0" fontId="32" fillId="5" borderId="66" xfId="0" applyFont="1" applyFill="1" applyBorder="1" applyAlignment="1">
      <alignment horizontal="left"/>
    </xf>
    <xf numFmtId="0" fontId="32" fillId="5" borderId="0" xfId="0" applyFont="1" applyFill="1" applyAlignment="1">
      <alignment horizontal="left"/>
    </xf>
    <xf numFmtId="0" fontId="32" fillId="5" borderId="77" xfId="0" applyFont="1" applyFill="1" applyBorder="1" applyAlignment="1">
      <alignment horizontal="left" vertical="center"/>
    </xf>
    <xf numFmtId="0" fontId="32" fillId="5" borderId="78" xfId="0" applyFont="1" applyFill="1" applyBorder="1" applyAlignment="1">
      <alignment horizontal="left" vertical="center"/>
    </xf>
    <xf numFmtId="0" fontId="45" fillId="3" borderId="122" xfId="0" applyFont="1" applyFill="1" applyBorder="1" applyAlignment="1">
      <alignment horizontal="left"/>
    </xf>
    <xf numFmtId="0" fontId="45" fillId="3" borderId="0" xfId="0" applyFont="1" applyFill="1" applyAlignment="1">
      <alignment horizontal="left"/>
    </xf>
    <xf numFmtId="0" fontId="22" fillId="12" borderId="11" xfId="0" applyNumberFormat="1" applyFont="1" applyFill="1" applyBorder="1" applyAlignment="1"/>
    <xf numFmtId="0" fontId="22" fillId="12" borderId="11" xfId="0" applyNumberFormat="1" applyFont="1" applyFill="1" applyBorder="1" applyAlignment="1">
      <alignment horizontal="center"/>
    </xf>
    <xf numFmtId="166" fontId="22" fillId="12" borderId="11" xfId="0" applyNumberFormat="1" applyFont="1" applyFill="1" applyBorder="1" applyAlignment="1">
      <alignment horizontal="center"/>
    </xf>
    <xf numFmtId="166" fontId="22" fillId="12" borderId="61" xfId="0" applyNumberFormat="1" applyFont="1" applyFill="1" applyBorder="1" applyAlignment="1">
      <alignment horizontal="center"/>
    </xf>
    <xf numFmtId="166" fontId="22" fillId="12" borderId="52" xfId="0" applyNumberFormat="1" applyFont="1" applyFill="1" applyBorder="1" applyAlignment="1">
      <alignment horizontal="center"/>
    </xf>
    <xf numFmtId="166" fontId="22" fillId="12" borderId="11" xfId="0" applyNumberFormat="1" applyFont="1" applyFill="1" applyBorder="1" applyAlignment="1">
      <alignment horizontal="center" vertical="center"/>
    </xf>
    <xf numFmtId="0" fontId="58" fillId="0" borderId="11" xfId="0" applyNumberFormat="1" applyFont="1" applyFill="1" applyBorder="1" applyAlignment="1">
      <alignment horizontal="center" vertical="center" wrapText="1"/>
    </xf>
    <xf numFmtId="49" fontId="59" fillId="0" borderId="123" xfId="0" applyNumberFormat="1" applyFont="1" applyFill="1" applyBorder="1" applyAlignment="1">
      <alignment horizontal="center" vertical="center" wrapText="1"/>
    </xf>
    <xf numFmtId="49" fontId="60" fillId="0" borderId="123" xfId="0" applyNumberFormat="1" applyFont="1" applyFill="1" applyBorder="1" applyAlignment="1">
      <alignment horizontal="center" vertical="center" wrapText="1"/>
    </xf>
    <xf numFmtId="166" fontId="61" fillId="0" borderId="124" xfId="0" applyNumberFormat="1" applyFont="1" applyFill="1" applyBorder="1" applyAlignment="1">
      <alignment horizontal="center" vertical="center"/>
    </xf>
    <xf numFmtId="0" fontId="62" fillId="0" borderId="94" xfId="0" applyFont="1" applyBorder="1" applyAlignment="1">
      <alignment horizontal="center" vertical="center" wrapText="1"/>
    </xf>
    <xf numFmtId="0" fontId="58" fillId="0" borderId="11" xfId="0" applyNumberFormat="1" applyFont="1" applyFill="1" applyBorder="1" applyAlignment="1">
      <alignment horizontal="center" vertical="center"/>
    </xf>
    <xf numFmtId="49" fontId="63" fillId="0" borderId="124" xfId="0" applyNumberFormat="1" applyFont="1" applyFill="1" applyBorder="1" applyAlignment="1">
      <alignment horizontal="center" vertical="center" wrapText="1"/>
    </xf>
    <xf numFmtId="0" fontId="62" fillId="0" borderId="125" xfId="0" applyFont="1" applyBorder="1" applyAlignment="1">
      <alignment horizontal="center" vertical="center" wrapText="1"/>
    </xf>
    <xf numFmtId="0" fontId="64" fillId="0" borderId="0" xfId="0" applyFont="1"/>
    <xf numFmtId="0" fontId="58" fillId="0" borderId="124" xfId="0" applyNumberFormat="1" applyFont="1" applyFill="1" applyBorder="1" applyAlignment="1">
      <alignment horizontal="center" vertical="center"/>
    </xf>
    <xf numFmtId="166" fontId="65" fillId="0" borderId="84" xfId="0" applyNumberFormat="1" applyFont="1" applyFill="1" applyBorder="1" applyAlignment="1">
      <alignment horizontal="center" vertical="center"/>
    </xf>
    <xf numFmtId="0" fontId="62" fillId="0" borderId="126" xfId="0" applyFont="1" applyBorder="1" applyAlignment="1">
      <alignment horizontal="center" vertical="center" wrapText="1"/>
    </xf>
    <xf numFmtId="49" fontId="66" fillId="0" borderId="124" xfId="0" applyNumberFormat="1" applyFont="1" applyFill="1" applyBorder="1" applyAlignment="1">
      <alignment horizontal="center" vertical="center" wrapText="1"/>
    </xf>
    <xf numFmtId="0" fontId="62" fillId="0" borderId="127" xfId="0" applyFont="1" applyBorder="1" applyAlignment="1">
      <alignment horizontal="center" vertical="center" wrapText="1"/>
    </xf>
    <xf numFmtId="0" fontId="62" fillId="0" borderId="128" xfId="0" applyFont="1" applyBorder="1" applyAlignment="1">
      <alignment horizontal="center" vertical="center" wrapText="1"/>
    </xf>
    <xf numFmtId="0" fontId="62" fillId="0" borderId="84" xfId="0" applyFont="1" applyBorder="1" applyAlignment="1">
      <alignment horizontal="center" vertical="center" wrapText="1"/>
    </xf>
    <xf numFmtId="166" fontId="61" fillId="0" borderId="84" xfId="0" applyNumberFormat="1" applyFont="1" applyFill="1" applyBorder="1" applyAlignment="1">
      <alignment horizontal="center" vertical="center"/>
    </xf>
    <xf numFmtId="49" fontId="66" fillId="0" borderId="84" xfId="0" applyNumberFormat="1" applyFont="1" applyFill="1" applyBorder="1" applyAlignment="1">
      <alignment horizontal="center" vertical="center" wrapText="1"/>
    </xf>
    <xf numFmtId="0" fontId="62" fillId="0" borderId="72" xfId="0" applyFont="1" applyBorder="1" applyAlignment="1">
      <alignment horizontal="center" vertical="center" wrapText="1"/>
    </xf>
    <xf numFmtId="0" fontId="67" fillId="12" borderId="0" xfId="0" applyNumberFormat="1" applyFont="1" applyFill="1" applyAlignment="1"/>
    <xf numFmtId="0" fontId="68" fillId="0" borderId="0" xfId="0" applyFont="1"/>
    <xf numFmtId="164" fontId="69" fillId="0" borderId="0" xfId="0" applyNumberFormat="1" applyFont="1"/>
    <xf numFmtId="0" fontId="70" fillId="0" borderId="0" xfId="0" applyFont="1"/>
    <xf numFmtId="0" fontId="71" fillId="0" borderId="0" xfId="0" applyFont="1"/>
    <xf numFmtId="164" fontId="71" fillId="0" borderId="0" xfId="0" applyNumberFormat="1" applyFont="1" applyFill="1" applyAlignment="1"/>
    <xf numFmtId="164" fontId="70" fillId="0" borderId="0" xfId="0" applyNumberFormat="1" applyFont="1" applyFill="1" applyAlignment="1"/>
    <xf numFmtId="49" fontId="72" fillId="0" borderId="123" xfId="0" applyNumberFormat="1" applyFont="1" applyFill="1" applyBorder="1" applyAlignment="1">
      <alignment horizontal="center" vertical="center" wrapText="1"/>
    </xf>
    <xf numFmtId="49" fontId="73" fillId="0" borderId="123" xfId="0" applyNumberFormat="1" applyFont="1" applyFill="1" applyBorder="1" applyAlignment="1">
      <alignment horizontal="center" vertical="center" wrapText="1"/>
    </xf>
  </cellXfs>
  <cellStyles count="4">
    <cellStyle name="LineTableCell" xfId="1"/>
    <cellStyle name="Normal" xfId="0" builtinId="0"/>
    <cellStyle name="Normal 6" xfId="3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A7A4016-39E1-4D14-A15C-BEFC1D52A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38101</xdr:rowOff>
    </xdr:from>
    <xdr:to>
      <xdr:col>0</xdr:col>
      <xdr:colOff>885826</xdr:colOff>
      <xdr:row>3</xdr:row>
      <xdr:rowOff>381276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71F2D27-98C6-4D0E-895F-F5833CEBF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38101"/>
          <a:ext cx="822326" cy="914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282575</xdr:colOff>
      <xdr:row>3</xdr:row>
      <xdr:rowOff>33092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EAA1F5E-ECF1-433E-AFA6-652CBB60B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4530725" cy="547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workbookViewId="0">
      <selection activeCell="K6" sqref="K6"/>
    </sheetView>
  </sheetViews>
  <sheetFormatPr defaultColWidth="8" defaultRowHeight="15"/>
  <cols>
    <col min="1" max="1" width="19" customWidth="1"/>
    <col min="2" max="2" width="17.85546875" customWidth="1"/>
    <col min="3" max="3" width="11.42578125" customWidth="1"/>
    <col min="4" max="4" width="11.85546875" customWidth="1"/>
    <col min="5" max="5" width="15.7109375" customWidth="1"/>
    <col min="6" max="6" width="6.42578125" customWidth="1"/>
    <col min="7" max="7" width="9.42578125" customWidth="1"/>
    <col min="8" max="8" width="23.140625" customWidth="1"/>
    <col min="225" max="225" width="17.7109375" customWidth="1"/>
    <col min="226" max="229" width="15.7109375" customWidth="1"/>
    <col min="230" max="230" width="6.42578125" customWidth="1"/>
    <col min="231" max="231" width="9.42578125" customWidth="1"/>
    <col min="232" max="232" width="15.7109375" customWidth="1"/>
    <col min="481" max="481" width="17.7109375" customWidth="1"/>
    <col min="482" max="485" width="15.7109375" customWidth="1"/>
    <col min="486" max="486" width="6.42578125" customWidth="1"/>
    <col min="487" max="487" width="9.42578125" customWidth="1"/>
    <col min="488" max="488" width="15.7109375" customWidth="1"/>
    <col min="737" max="737" width="17.7109375" customWidth="1"/>
    <col min="738" max="741" width="15.7109375" customWidth="1"/>
    <col min="742" max="742" width="6.42578125" customWidth="1"/>
    <col min="743" max="743" width="9.42578125" customWidth="1"/>
    <col min="744" max="744" width="15.7109375" customWidth="1"/>
    <col min="993" max="993" width="17.7109375" customWidth="1"/>
    <col min="994" max="997" width="15.7109375" customWidth="1"/>
    <col min="998" max="998" width="6.42578125" customWidth="1"/>
    <col min="999" max="999" width="9.42578125" customWidth="1"/>
    <col min="1000" max="1000" width="15.7109375" customWidth="1"/>
    <col min="1249" max="1249" width="17.7109375" customWidth="1"/>
    <col min="1250" max="1253" width="15.7109375" customWidth="1"/>
    <col min="1254" max="1254" width="6.42578125" customWidth="1"/>
    <col min="1255" max="1255" width="9.42578125" customWidth="1"/>
    <col min="1256" max="1256" width="15.7109375" customWidth="1"/>
    <col min="1505" max="1505" width="17.7109375" customWidth="1"/>
    <col min="1506" max="1509" width="15.7109375" customWidth="1"/>
    <col min="1510" max="1510" width="6.42578125" customWidth="1"/>
    <col min="1511" max="1511" width="9.42578125" customWidth="1"/>
    <col min="1512" max="1512" width="15.7109375" customWidth="1"/>
    <col min="1761" max="1761" width="17.7109375" customWidth="1"/>
    <col min="1762" max="1765" width="15.7109375" customWidth="1"/>
    <col min="1766" max="1766" width="6.42578125" customWidth="1"/>
    <col min="1767" max="1767" width="9.42578125" customWidth="1"/>
    <col min="1768" max="1768" width="15.7109375" customWidth="1"/>
    <col min="2017" max="2017" width="17.7109375" customWidth="1"/>
    <col min="2018" max="2021" width="15.7109375" customWidth="1"/>
    <col min="2022" max="2022" width="6.42578125" customWidth="1"/>
    <col min="2023" max="2023" width="9.42578125" customWidth="1"/>
    <col min="2024" max="2024" width="15.7109375" customWidth="1"/>
    <col min="2273" max="2273" width="17.7109375" customWidth="1"/>
    <col min="2274" max="2277" width="15.7109375" customWidth="1"/>
    <col min="2278" max="2278" width="6.42578125" customWidth="1"/>
    <col min="2279" max="2279" width="9.42578125" customWidth="1"/>
    <col min="2280" max="2280" width="15.7109375" customWidth="1"/>
    <col min="2529" max="2529" width="17.7109375" customWidth="1"/>
    <col min="2530" max="2533" width="15.7109375" customWidth="1"/>
    <col min="2534" max="2534" width="6.42578125" customWidth="1"/>
    <col min="2535" max="2535" width="9.42578125" customWidth="1"/>
    <col min="2536" max="2536" width="15.7109375" customWidth="1"/>
    <col min="2785" max="2785" width="17.7109375" customWidth="1"/>
    <col min="2786" max="2789" width="15.7109375" customWidth="1"/>
    <col min="2790" max="2790" width="6.42578125" customWidth="1"/>
    <col min="2791" max="2791" width="9.42578125" customWidth="1"/>
    <col min="2792" max="2792" width="15.7109375" customWidth="1"/>
    <col min="3041" max="3041" width="17.7109375" customWidth="1"/>
    <col min="3042" max="3045" width="15.7109375" customWidth="1"/>
    <col min="3046" max="3046" width="6.42578125" customWidth="1"/>
    <col min="3047" max="3047" width="9.42578125" customWidth="1"/>
    <col min="3048" max="3048" width="15.7109375" customWidth="1"/>
    <col min="3297" max="3297" width="17.7109375" customWidth="1"/>
    <col min="3298" max="3301" width="15.7109375" customWidth="1"/>
    <col min="3302" max="3302" width="6.42578125" customWidth="1"/>
    <col min="3303" max="3303" width="9.42578125" customWidth="1"/>
    <col min="3304" max="3304" width="15.7109375" customWidth="1"/>
    <col min="3553" max="3553" width="17.7109375" customWidth="1"/>
    <col min="3554" max="3557" width="15.7109375" customWidth="1"/>
    <col min="3558" max="3558" width="6.42578125" customWidth="1"/>
    <col min="3559" max="3559" width="9.42578125" customWidth="1"/>
    <col min="3560" max="3560" width="15.7109375" customWidth="1"/>
    <col min="3809" max="3809" width="17.7109375" customWidth="1"/>
    <col min="3810" max="3813" width="15.7109375" customWidth="1"/>
    <col min="3814" max="3814" width="6.42578125" customWidth="1"/>
    <col min="3815" max="3815" width="9.42578125" customWidth="1"/>
    <col min="3816" max="3816" width="15.7109375" customWidth="1"/>
    <col min="4065" max="4065" width="17.7109375" customWidth="1"/>
    <col min="4066" max="4069" width="15.7109375" customWidth="1"/>
    <col min="4070" max="4070" width="6.42578125" customWidth="1"/>
    <col min="4071" max="4071" width="9.42578125" customWidth="1"/>
    <col min="4072" max="4072" width="15.7109375" customWidth="1"/>
    <col min="4321" max="4321" width="17.7109375" customWidth="1"/>
    <col min="4322" max="4325" width="15.7109375" customWidth="1"/>
    <col min="4326" max="4326" width="6.42578125" customWidth="1"/>
    <col min="4327" max="4327" width="9.42578125" customWidth="1"/>
    <col min="4328" max="4328" width="15.7109375" customWidth="1"/>
    <col min="4577" max="4577" width="17.7109375" customWidth="1"/>
    <col min="4578" max="4581" width="15.7109375" customWidth="1"/>
    <col min="4582" max="4582" width="6.42578125" customWidth="1"/>
    <col min="4583" max="4583" width="9.42578125" customWidth="1"/>
    <col min="4584" max="4584" width="15.7109375" customWidth="1"/>
    <col min="4833" max="4833" width="17.7109375" customWidth="1"/>
    <col min="4834" max="4837" width="15.7109375" customWidth="1"/>
    <col min="4838" max="4838" width="6.42578125" customWidth="1"/>
    <col min="4839" max="4839" width="9.42578125" customWidth="1"/>
    <col min="4840" max="4840" width="15.7109375" customWidth="1"/>
    <col min="5089" max="5089" width="17.7109375" customWidth="1"/>
    <col min="5090" max="5093" width="15.7109375" customWidth="1"/>
    <col min="5094" max="5094" width="6.42578125" customWidth="1"/>
    <col min="5095" max="5095" width="9.42578125" customWidth="1"/>
    <col min="5096" max="5096" width="15.7109375" customWidth="1"/>
    <col min="5345" max="5345" width="17.7109375" customWidth="1"/>
    <col min="5346" max="5349" width="15.7109375" customWidth="1"/>
    <col min="5350" max="5350" width="6.42578125" customWidth="1"/>
    <col min="5351" max="5351" width="9.42578125" customWidth="1"/>
    <col min="5352" max="5352" width="15.7109375" customWidth="1"/>
    <col min="5601" max="5601" width="17.7109375" customWidth="1"/>
    <col min="5602" max="5605" width="15.7109375" customWidth="1"/>
    <col min="5606" max="5606" width="6.42578125" customWidth="1"/>
    <col min="5607" max="5607" width="9.42578125" customWidth="1"/>
    <col min="5608" max="5608" width="15.7109375" customWidth="1"/>
    <col min="5857" max="5857" width="17.7109375" customWidth="1"/>
    <col min="5858" max="5861" width="15.7109375" customWidth="1"/>
    <col min="5862" max="5862" width="6.42578125" customWidth="1"/>
    <col min="5863" max="5863" width="9.42578125" customWidth="1"/>
    <col min="5864" max="5864" width="15.7109375" customWidth="1"/>
    <col min="6113" max="6113" width="17.7109375" customWidth="1"/>
    <col min="6114" max="6117" width="15.7109375" customWidth="1"/>
    <col min="6118" max="6118" width="6.42578125" customWidth="1"/>
    <col min="6119" max="6119" width="9.42578125" customWidth="1"/>
    <col min="6120" max="6120" width="15.7109375" customWidth="1"/>
    <col min="6369" max="6369" width="17.7109375" customWidth="1"/>
    <col min="6370" max="6373" width="15.7109375" customWidth="1"/>
    <col min="6374" max="6374" width="6.42578125" customWidth="1"/>
    <col min="6375" max="6375" width="9.42578125" customWidth="1"/>
    <col min="6376" max="6376" width="15.7109375" customWidth="1"/>
    <col min="6625" max="6625" width="17.7109375" customWidth="1"/>
    <col min="6626" max="6629" width="15.7109375" customWidth="1"/>
    <col min="6630" max="6630" width="6.42578125" customWidth="1"/>
    <col min="6631" max="6631" width="9.42578125" customWidth="1"/>
    <col min="6632" max="6632" width="15.7109375" customWidth="1"/>
    <col min="6881" max="6881" width="17.7109375" customWidth="1"/>
    <col min="6882" max="6885" width="15.7109375" customWidth="1"/>
    <col min="6886" max="6886" width="6.42578125" customWidth="1"/>
    <col min="6887" max="6887" width="9.42578125" customWidth="1"/>
    <col min="6888" max="6888" width="15.7109375" customWidth="1"/>
    <col min="7137" max="7137" width="17.7109375" customWidth="1"/>
    <col min="7138" max="7141" width="15.7109375" customWidth="1"/>
    <col min="7142" max="7142" width="6.42578125" customWidth="1"/>
    <col min="7143" max="7143" width="9.42578125" customWidth="1"/>
    <col min="7144" max="7144" width="15.7109375" customWidth="1"/>
    <col min="7393" max="7393" width="17.7109375" customWidth="1"/>
    <col min="7394" max="7397" width="15.7109375" customWidth="1"/>
    <col min="7398" max="7398" width="6.42578125" customWidth="1"/>
    <col min="7399" max="7399" width="9.42578125" customWidth="1"/>
    <col min="7400" max="7400" width="15.7109375" customWidth="1"/>
    <col min="7649" max="7649" width="17.7109375" customWidth="1"/>
    <col min="7650" max="7653" width="15.7109375" customWidth="1"/>
    <col min="7654" max="7654" width="6.42578125" customWidth="1"/>
    <col min="7655" max="7655" width="9.42578125" customWidth="1"/>
    <col min="7656" max="7656" width="15.7109375" customWidth="1"/>
    <col min="7905" max="7905" width="17.7109375" customWidth="1"/>
    <col min="7906" max="7909" width="15.7109375" customWidth="1"/>
    <col min="7910" max="7910" width="6.42578125" customWidth="1"/>
    <col min="7911" max="7911" width="9.42578125" customWidth="1"/>
    <col min="7912" max="7912" width="15.7109375" customWidth="1"/>
    <col min="8161" max="8161" width="17.7109375" customWidth="1"/>
    <col min="8162" max="8165" width="15.7109375" customWidth="1"/>
    <col min="8166" max="8166" width="6.42578125" customWidth="1"/>
    <col min="8167" max="8167" width="9.42578125" customWidth="1"/>
    <col min="8168" max="8168" width="15.7109375" customWidth="1"/>
    <col min="8417" max="8417" width="17.7109375" customWidth="1"/>
    <col min="8418" max="8421" width="15.7109375" customWidth="1"/>
    <col min="8422" max="8422" width="6.42578125" customWidth="1"/>
    <col min="8423" max="8423" width="9.42578125" customWidth="1"/>
    <col min="8424" max="8424" width="15.7109375" customWidth="1"/>
    <col min="8673" max="8673" width="17.7109375" customWidth="1"/>
    <col min="8674" max="8677" width="15.7109375" customWidth="1"/>
    <col min="8678" max="8678" width="6.42578125" customWidth="1"/>
    <col min="8679" max="8679" width="9.42578125" customWidth="1"/>
    <col min="8680" max="8680" width="15.7109375" customWidth="1"/>
    <col min="8929" max="8929" width="17.7109375" customWidth="1"/>
    <col min="8930" max="8933" width="15.7109375" customWidth="1"/>
    <col min="8934" max="8934" width="6.42578125" customWidth="1"/>
    <col min="8935" max="8935" width="9.42578125" customWidth="1"/>
    <col min="8936" max="8936" width="15.7109375" customWidth="1"/>
    <col min="9185" max="9185" width="17.7109375" customWidth="1"/>
    <col min="9186" max="9189" width="15.7109375" customWidth="1"/>
    <col min="9190" max="9190" width="6.42578125" customWidth="1"/>
    <col min="9191" max="9191" width="9.42578125" customWidth="1"/>
    <col min="9192" max="9192" width="15.7109375" customWidth="1"/>
    <col min="9441" max="9441" width="17.7109375" customWidth="1"/>
    <col min="9442" max="9445" width="15.7109375" customWidth="1"/>
    <col min="9446" max="9446" width="6.42578125" customWidth="1"/>
    <col min="9447" max="9447" width="9.42578125" customWidth="1"/>
    <col min="9448" max="9448" width="15.7109375" customWidth="1"/>
    <col min="9697" max="9697" width="17.7109375" customWidth="1"/>
    <col min="9698" max="9701" width="15.7109375" customWidth="1"/>
    <col min="9702" max="9702" width="6.42578125" customWidth="1"/>
    <col min="9703" max="9703" width="9.42578125" customWidth="1"/>
    <col min="9704" max="9704" width="15.7109375" customWidth="1"/>
    <col min="9953" max="9953" width="17.7109375" customWidth="1"/>
    <col min="9954" max="9957" width="15.7109375" customWidth="1"/>
    <col min="9958" max="9958" width="6.42578125" customWidth="1"/>
    <col min="9959" max="9959" width="9.42578125" customWidth="1"/>
    <col min="9960" max="9960" width="15.7109375" customWidth="1"/>
    <col min="10209" max="10209" width="17.7109375" customWidth="1"/>
    <col min="10210" max="10213" width="15.7109375" customWidth="1"/>
    <col min="10214" max="10214" width="6.42578125" customWidth="1"/>
    <col min="10215" max="10215" width="9.42578125" customWidth="1"/>
    <col min="10216" max="10216" width="15.7109375" customWidth="1"/>
    <col min="10465" max="10465" width="17.7109375" customWidth="1"/>
    <col min="10466" max="10469" width="15.7109375" customWidth="1"/>
    <col min="10470" max="10470" width="6.42578125" customWidth="1"/>
    <col min="10471" max="10471" width="9.42578125" customWidth="1"/>
    <col min="10472" max="10472" width="15.7109375" customWidth="1"/>
    <col min="10721" max="10721" width="17.7109375" customWidth="1"/>
    <col min="10722" max="10725" width="15.7109375" customWidth="1"/>
    <col min="10726" max="10726" width="6.42578125" customWidth="1"/>
    <col min="10727" max="10727" width="9.42578125" customWidth="1"/>
    <col min="10728" max="10728" width="15.7109375" customWidth="1"/>
    <col min="10977" max="10977" width="17.7109375" customWidth="1"/>
    <col min="10978" max="10981" width="15.7109375" customWidth="1"/>
    <col min="10982" max="10982" width="6.42578125" customWidth="1"/>
    <col min="10983" max="10983" width="9.42578125" customWidth="1"/>
    <col min="10984" max="10984" width="15.7109375" customWidth="1"/>
    <col min="11233" max="11233" width="17.7109375" customWidth="1"/>
    <col min="11234" max="11237" width="15.7109375" customWidth="1"/>
    <col min="11238" max="11238" width="6.42578125" customWidth="1"/>
    <col min="11239" max="11239" width="9.42578125" customWidth="1"/>
    <col min="11240" max="11240" width="15.7109375" customWidth="1"/>
    <col min="11489" max="11489" width="17.7109375" customWidth="1"/>
    <col min="11490" max="11493" width="15.7109375" customWidth="1"/>
    <col min="11494" max="11494" width="6.42578125" customWidth="1"/>
    <col min="11495" max="11495" width="9.42578125" customWidth="1"/>
    <col min="11496" max="11496" width="15.7109375" customWidth="1"/>
    <col min="11745" max="11745" width="17.7109375" customWidth="1"/>
    <col min="11746" max="11749" width="15.7109375" customWidth="1"/>
    <col min="11750" max="11750" width="6.42578125" customWidth="1"/>
    <col min="11751" max="11751" width="9.42578125" customWidth="1"/>
    <col min="11752" max="11752" width="15.7109375" customWidth="1"/>
    <col min="12001" max="12001" width="17.7109375" customWidth="1"/>
    <col min="12002" max="12005" width="15.7109375" customWidth="1"/>
    <col min="12006" max="12006" width="6.42578125" customWidth="1"/>
    <col min="12007" max="12007" width="9.42578125" customWidth="1"/>
    <col min="12008" max="12008" width="15.7109375" customWidth="1"/>
    <col min="12257" max="12257" width="17.7109375" customWidth="1"/>
    <col min="12258" max="12261" width="15.7109375" customWidth="1"/>
    <col min="12262" max="12262" width="6.42578125" customWidth="1"/>
    <col min="12263" max="12263" width="9.42578125" customWidth="1"/>
    <col min="12264" max="12264" width="15.7109375" customWidth="1"/>
    <col min="12513" max="12513" width="17.7109375" customWidth="1"/>
    <col min="12514" max="12517" width="15.7109375" customWidth="1"/>
    <col min="12518" max="12518" width="6.42578125" customWidth="1"/>
    <col min="12519" max="12519" width="9.42578125" customWidth="1"/>
    <col min="12520" max="12520" width="15.7109375" customWidth="1"/>
    <col min="12769" max="12769" width="17.7109375" customWidth="1"/>
    <col min="12770" max="12773" width="15.7109375" customWidth="1"/>
    <col min="12774" max="12774" width="6.42578125" customWidth="1"/>
    <col min="12775" max="12775" width="9.42578125" customWidth="1"/>
    <col min="12776" max="12776" width="15.7109375" customWidth="1"/>
    <col min="13025" max="13025" width="17.7109375" customWidth="1"/>
    <col min="13026" max="13029" width="15.7109375" customWidth="1"/>
    <col min="13030" max="13030" width="6.42578125" customWidth="1"/>
    <col min="13031" max="13031" width="9.42578125" customWidth="1"/>
    <col min="13032" max="13032" width="15.7109375" customWidth="1"/>
    <col min="13281" max="13281" width="17.7109375" customWidth="1"/>
    <col min="13282" max="13285" width="15.7109375" customWidth="1"/>
    <col min="13286" max="13286" width="6.42578125" customWidth="1"/>
    <col min="13287" max="13287" width="9.42578125" customWidth="1"/>
    <col min="13288" max="13288" width="15.7109375" customWidth="1"/>
    <col min="13537" max="13537" width="17.7109375" customWidth="1"/>
    <col min="13538" max="13541" width="15.7109375" customWidth="1"/>
    <col min="13542" max="13542" width="6.42578125" customWidth="1"/>
    <col min="13543" max="13543" width="9.42578125" customWidth="1"/>
    <col min="13544" max="13544" width="15.7109375" customWidth="1"/>
    <col min="13793" max="13793" width="17.7109375" customWidth="1"/>
    <col min="13794" max="13797" width="15.7109375" customWidth="1"/>
    <col min="13798" max="13798" width="6.42578125" customWidth="1"/>
    <col min="13799" max="13799" width="9.42578125" customWidth="1"/>
    <col min="13800" max="13800" width="15.7109375" customWidth="1"/>
    <col min="14049" max="14049" width="17.7109375" customWidth="1"/>
    <col min="14050" max="14053" width="15.7109375" customWidth="1"/>
    <col min="14054" max="14054" width="6.42578125" customWidth="1"/>
    <col min="14055" max="14055" width="9.42578125" customWidth="1"/>
    <col min="14056" max="14056" width="15.7109375" customWidth="1"/>
    <col min="14305" max="14305" width="17.7109375" customWidth="1"/>
    <col min="14306" max="14309" width="15.7109375" customWidth="1"/>
    <col min="14310" max="14310" width="6.42578125" customWidth="1"/>
    <col min="14311" max="14311" width="9.42578125" customWidth="1"/>
    <col min="14312" max="14312" width="15.7109375" customWidth="1"/>
    <col min="14561" max="14561" width="17.7109375" customWidth="1"/>
    <col min="14562" max="14565" width="15.7109375" customWidth="1"/>
    <col min="14566" max="14566" width="6.42578125" customWidth="1"/>
    <col min="14567" max="14567" width="9.42578125" customWidth="1"/>
    <col min="14568" max="14568" width="15.7109375" customWidth="1"/>
    <col min="14817" max="14817" width="17.7109375" customWidth="1"/>
    <col min="14818" max="14821" width="15.7109375" customWidth="1"/>
    <col min="14822" max="14822" width="6.42578125" customWidth="1"/>
    <col min="14823" max="14823" width="9.42578125" customWidth="1"/>
    <col min="14824" max="14824" width="15.7109375" customWidth="1"/>
    <col min="15073" max="15073" width="17.7109375" customWidth="1"/>
    <col min="15074" max="15077" width="15.7109375" customWidth="1"/>
    <col min="15078" max="15078" width="6.42578125" customWidth="1"/>
    <col min="15079" max="15079" width="9.42578125" customWidth="1"/>
    <col min="15080" max="15080" width="15.7109375" customWidth="1"/>
    <col min="15329" max="15329" width="17.7109375" customWidth="1"/>
    <col min="15330" max="15333" width="15.7109375" customWidth="1"/>
    <col min="15334" max="15334" width="6.42578125" customWidth="1"/>
    <col min="15335" max="15335" width="9.42578125" customWidth="1"/>
    <col min="15336" max="15336" width="15.7109375" customWidth="1"/>
    <col min="15585" max="15585" width="17.7109375" customWidth="1"/>
    <col min="15586" max="15589" width="15.7109375" customWidth="1"/>
    <col min="15590" max="15590" width="6.42578125" customWidth="1"/>
    <col min="15591" max="15591" width="9.42578125" customWidth="1"/>
    <col min="15592" max="15592" width="15.7109375" customWidth="1"/>
    <col min="15841" max="15841" width="17.7109375" customWidth="1"/>
    <col min="15842" max="15845" width="15.7109375" customWidth="1"/>
    <col min="15846" max="15846" width="6.42578125" customWidth="1"/>
    <col min="15847" max="15847" width="9.42578125" customWidth="1"/>
    <col min="15848" max="15848" width="15.7109375" customWidth="1"/>
    <col min="16097" max="16097" width="17.7109375" customWidth="1"/>
    <col min="16098" max="16101" width="15.7109375" customWidth="1"/>
    <col min="16102" max="16102" width="6.42578125" customWidth="1"/>
    <col min="16103" max="16103" width="9.42578125" customWidth="1"/>
    <col min="16104" max="16104" width="15.7109375" customWidth="1"/>
  </cols>
  <sheetData>
    <row r="2" spans="1:8" ht="15.75">
      <c r="A2" s="495" t="s">
        <v>218</v>
      </c>
      <c r="B2" s="496" t="s">
        <v>219</v>
      </c>
      <c r="C2" s="497" t="s">
        <v>220</v>
      </c>
      <c r="D2" s="497" t="s">
        <v>221</v>
      </c>
      <c r="E2" s="498" t="s">
        <v>222</v>
      </c>
      <c r="F2" s="499"/>
      <c r="G2" s="500" t="s">
        <v>223</v>
      </c>
      <c r="H2" s="497" t="s">
        <v>224</v>
      </c>
    </row>
    <row r="3" spans="1:8">
      <c r="A3" s="501" t="s">
        <v>225</v>
      </c>
      <c r="B3" s="502" t="s">
        <v>229</v>
      </c>
      <c r="C3" s="502" t="s">
        <v>230</v>
      </c>
      <c r="D3" s="503" t="s">
        <v>257</v>
      </c>
      <c r="E3" s="502" t="s">
        <v>231</v>
      </c>
      <c r="F3" s="504" t="s">
        <v>226</v>
      </c>
      <c r="G3" s="502" t="s">
        <v>227</v>
      </c>
      <c r="H3" s="505" t="s">
        <v>228</v>
      </c>
    </row>
    <row r="4" spans="1:8" s="509" customFormat="1">
      <c r="A4" s="506"/>
      <c r="B4" s="502" t="s">
        <v>229</v>
      </c>
      <c r="C4" s="502" t="s">
        <v>258</v>
      </c>
      <c r="D4" s="503" t="s">
        <v>259</v>
      </c>
      <c r="E4" s="502" t="s">
        <v>266</v>
      </c>
      <c r="F4" s="504" t="s">
        <v>226</v>
      </c>
      <c r="G4" s="507" t="s">
        <v>227</v>
      </c>
      <c r="H4" s="508"/>
    </row>
    <row r="5" spans="1:8" s="509" customFormat="1">
      <c r="A5" s="510"/>
      <c r="B5" s="502" t="s">
        <v>229</v>
      </c>
      <c r="C5" s="502" t="s">
        <v>260</v>
      </c>
      <c r="D5" s="503" t="s">
        <v>261</v>
      </c>
      <c r="E5" s="502" t="s">
        <v>267</v>
      </c>
      <c r="F5" s="504" t="s">
        <v>226</v>
      </c>
      <c r="G5" s="507" t="s">
        <v>227</v>
      </c>
      <c r="H5" s="508"/>
    </row>
    <row r="6" spans="1:8" s="509" customFormat="1">
      <c r="A6" s="510"/>
      <c r="B6" s="502" t="s">
        <v>229</v>
      </c>
      <c r="C6" s="502" t="s">
        <v>262</v>
      </c>
      <c r="D6" s="503" t="s">
        <v>263</v>
      </c>
      <c r="E6" s="502" t="s">
        <v>268</v>
      </c>
      <c r="F6" s="511" t="s">
        <v>226</v>
      </c>
      <c r="G6" s="511" t="s">
        <v>227</v>
      </c>
      <c r="H6" s="508"/>
    </row>
    <row r="7" spans="1:8" s="509" customFormat="1">
      <c r="A7" s="510"/>
      <c r="B7" s="502" t="s">
        <v>229</v>
      </c>
      <c r="C7" s="502" t="s">
        <v>264</v>
      </c>
      <c r="D7" s="503" t="s">
        <v>265</v>
      </c>
      <c r="E7" s="502" t="s">
        <v>269</v>
      </c>
      <c r="F7" s="511" t="s">
        <v>226</v>
      </c>
      <c r="G7" s="511" t="s">
        <v>227</v>
      </c>
      <c r="H7" s="512"/>
    </row>
    <row r="8" spans="1:8" s="509" customFormat="1">
      <c r="A8" s="510"/>
      <c r="B8" s="502" t="s">
        <v>236</v>
      </c>
      <c r="C8" s="502" t="s">
        <v>230</v>
      </c>
      <c r="D8" s="503" t="s">
        <v>270</v>
      </c>
      <c r="E8" s="502" t="s">
        <v>237</v>
      </c>
      <c r="F8" s="504" t="s">
        <v>235</v>
      </c>
      <c r="G8" s="513" t="s">
        <v>233</v>
      </c>
      <c r="H8" s="514" t="s">
        <v>234</v>
      </c>
    </row>
    <row r="9" spans="1:8" s="509" customFormat="1">
      <c r="A9" s="510"/>
      <c r="B9" s="502" t="s">
        <v>236</v>
      </c>
      <c r="C9" s="502" t="s">
        <v>258</v>
      </c>
      <c r="D9" s="503" t="s">
        <v>271</v>
      </c>
      <c r="E9" s="502" t="s">
        <v>275</v>
      </c>
      <c r="F9" s="504" t="s">
        <v>235</v>
      </c>
      <c r="G9" s="513" t="s">
        <v>233</v>
      </c>
      <c r="H9" s="515"/>
    </row>
    <row r="10" spans="1:8" s="509" customFormat="1">
      <c r="A10" s="510"/>
      <c r="B10" s="502" t="s">
        <v>236</v>
      </c>
      <c r="C10" s="502" t="s">
        <v>260</v>
      </c>
      <c r="D10" s="503" t="s">
        <v>272</v>
      </c>
      <c r="E10" s="502" t="s">
        <v>276</v>
      </c>
      <c r="F10" s="504" t="s">
        <v>235</v>
      </c>
      <c r="G10" s="513" t="s">
        <v>233</v>
      </c>
      <c r="H10" s="515"/>
    </row>
    <row r="11" spans="1:8" s="509" customFormat="1">
      <c r="A11" s="510"/>
      <c r="B11" s="502" t="s">
        <v>236</v>
      </c>
      <c r="C11" s="502" t="s">
        <v>262</v>
      </c>
      <c r="D11" s="503" t="s">
        <v>273</v>
      </c>
      <c r="E11" s="502" t="s">
        <v>277</v>
      </c>
      <c r="F11" s="504" t="s">
        <v>235</v>
      </c>
      <c r="G11" s="513" t="s">
        <v>233</v>
      </c>
      <c r="H11" s="515"/>
    </row>
    <row r="12" spans="1:8" s="509" customFormat="1">
      <c r="A12" s="510"/>
      <c r="B12" s="502" t="s">
        <v>236</v>
      </c>
      <c r="C12" s="502" t="s">
        <v>264</v>
      </c>
      <c r="D12" s="503" t="s">
        <v>274</v>
      </c>
      <c r="E12" s="502" t="s">
        <v>278</v>
      </c>
      <c r="F12" s="504" t="s">
        <v>235</v>
      </c>
      <c r="G12" s="507" t="s">
        <v>233</v>
      </c>
      <c r="H12" s="516"/>
    </row>
    <row r="13" spans="1:8" s="509" customFormat="1">
      <c r="A13" s="510"/>
      <c r="B13" s="502" t="s">
        <v>238</v>
      </c>
      <c r="C13" s="502" t="s">
        <v>230</v>
      </c>
      <c r="D13" s="503" t="s">
        <v>242</v>
      </c>
      <c r="E13" s="502" t="s">
        <v>243</v>
      </c>
      <c r="F13" s="517" t="s">
        <v>239</v>
      </c>
      <c r="G13" s="518" t="s">
        <v>240</v>
      </c>
      <c r="H13" s="519" t="s">
        <v>241</v>
      </c>
    </row>
    <row r="14" spans="1:8" s="509" customFormat="1">
      <c r="A14" s="506"/>
      <c r="B14" s="502" t="s">
        <v>238</v>
      </c>
      <c r="C14" s="502" t="s">
        <v>258</v>
      </c>
      <c r="D14" s="503" t="s">
        <v>279</v>
      </c>
      <c r="E14" s="502" t="s">
        <v>283</v>
      </c>
      <c r="F14" s="517" t="s">
        <v>239</v>
      </c>
      <c r="G14" s="518" t="s">
        <v>240</v>
      </c>
      <c r="H14" s="515"/>
    </row>
    <row r="15" spans="1:8" s="509" customFormat="1">
      <c r="A15" s="510"/>
      <c r="B15" s="502" t="s">
        <v>238</v>
      </c>
      <c r="C15" s="502" t="s">
        <v>260</v>
      </c>
      <c r="D15" s="503" t="s">
        <v>280</v>
      </c>
      <c r="E15" s="502" t="s">
        <v>284</v>
      </c>
      <c r="F15" s="504" t="s">
        <v>239</v>
      </c>
      <c r="G15" s="513" t="s">
        <v>240</v>
      </c>
      <c r="H15" s="515"/>
    </row>
    <row r="16" spans="1:8" s="509" customFormat="1">
      <c r="A16" s="510"/>
      <c r="B16" s="502" t="s">
        <v>238</v>
      </c>
      <c r="C16" s="502" t="s">
        <v>262</v>
      </c>
      <c r="D16" s="503" t="s">
        <v>281</v>
      </c>
      <c r="E16" s="502" t="s">
        <v>285</v>
      </c>
      <c r="F16" s="504" t="s">
        <v>239</v>
      </c>
      <c r="G16" s="513" t="s">
        <v>240</v>
      </c>
      <c r="H16" s="515"/>
    </row>
    <row r="17" spans="1:8" s="509" customFormat="1">
      <c r="A17" s="510"/>
      <c r="B17" s="502" t="s">
        <v>238</v>
      </c>
      <c r="C17" s="502" t="s">
        <v>264</v>
      </c>
      <c r="D17" s="503" t="s">
        <v>282</v>
      </c>
      <c r="E17" s="502" t="s">
        <v>286</v>
      </c>
      <c r="F17" s="504" t="s">
        <v>239</v>
      </c>
      <c r="G17" s="513" t="s">
        <v>240</v>
      </c>
      <c r="H17" s="516"/>
    </row>
    <row r="18" spans="1:8" s="509" customFormat="1">
      <c r="A18" s="510"/>
      <c r="B18" s="502" t="s">
        <v>232</v>
      </c>
      <c r="C18" s="502" t="s">
        <v>230</v>
      </c>
      <c r="D18" s="503" t="s">
        <v>247</v>
      </c>
      <c r="E18" s="502" t="s">
        <v>246</v>
      </c>
      <c r="F18" s="504" t="s">
        <v>244</v>
      </c>
      <c r="G18" s="507" t="s">
        <v>233</v>
      </c>
      <c r="H18" s="514" t="s">
        <v>245</v>
      </c>
    </row>
    <row r="19" spans="1:8" s="509" customFormat="1">
      <c r="A19" s="510"/>
      <c r="B19" s="502" t="s">
        <v>232</v>
      </c>
      <c r="C19" s="502" t="s">
        <v>258</v>
      </c>
      <c r="D19" s="503" t="s">
        <v>287</v>
      </c>
      <c r="E19" s="502" t="s">
        <v>291</v>
      </c>
      <c r="F19" s="504" t="s">
        <v>244</v>
      </c>
      <c r="G19" s="507" t="s">
        <v>233</v>
      </c>
      <c r="H19" s="515"/>
    </row>
    <row r="20" spans="1:8" s="509" customFormat="1">
      <c r="A20" s="510"/>
      <c r="B20" s="502" t="s">
        <v>232</v>
      </c>
      <c r="C20" s="527" t="s">
        <v>260</v>
      </c>
      <c r="D20" s="528" t="s">
        <v>288</v>
      </c>
      <c r="E20" s="502" t="s">
        <v>292</v>
      </c>
      <c r="F20" s="504" t="s">
        <v>244</v>
      </c>
      <c r="G20" s="507" t="s">
        <v>233</v>
      </c>
      <c r="H20" s="515"/>
    </row>
    <row r="21" spans="1:8" s="509" customFormat="1">
      <c r="A21" s="510"/>
      <c r="B21" s="502" t="s">
        <v>232</v>
      </c>
      <c r="C21" s="527" t="s">
        <v>262</v>
      </c>
      <c r="D21" s="528" t="s">
        <v>289</v>
      </c>
      <c r="E21" s="502" t="s">
        <v>293</v>
      </c>
      <c r="F21" s="504" t="s">
        <v>244</v>
      </c>
      <c r="G21" s="507" t="s">
        <v>233</v>
      </c>
      <c r="H21" s="515"/>
    </row>
    <row r="22" spans="1:8" s="509" customFormat="1">
      <c r="A22" s="510"/>
      <c r="B22" s="502" t="s">
        <v>232</v>
      </c>
      <c r="C22" s="502" t="s">
        <v>264</v>
      </c>
      <c r="D22" s="503" t="s">
        <v>290</v>
      </c>
      <c r="E22" s="502" t="s">
        <v>294</v>
      </c>
      <c r="F22" s="504" t="s">
        <v>244</v>
      </c>
      <c r="G22" s="507" t="s">
        <v>233</v>
      </c>
      <c r="H22" s="516"/>
    </row>
    <row r="24" spans="1:8">
      <c r="A24" s="520" t="s">
        <v>248</v>
      </c>
    </row>
    <row r="25" spans="1:8">
      <c r="A25" s="521" t="s">
        <v>249</v>
      </c>
    </row>
    <row r="26" spans="1:8">
      <c r="A26" s="522" t="s">
        <v>250</v>
      </c>
    </row>
    <row r="27" spans="1:8">
      <c r="A27" s="522" t="s">
        <v>251</v>
      </c>
    </row>
    <row r="28" spans="1:8" s="8" customFormat="1" ht="14.25">
      <c r="A28" s="523" t="s">
        <v>252</v>
      </c>
    </row>
    <row r="29" spans="1:8">
      <c r="A29" s="524" t="s">
        <v>253</v>
      </c>
    </row>
    <row r="30" spans="1:8">
      <c r="A30" s="525" t="s">
        <v>254</v>
      </c>
    </row>
    <row r="31" spans="1:8">
      <c r="A31" s="525" t="s">
        <v>255</v>
      </c>
    </row>
    <row r="32" spans="1:8">
      <c r="A32" s="526" t="s">
        <v>256</v>
      </c>
    </row>
  </sheetData>
  <mergeCells count="6">
    <mergeCell ref="E2:F2"/>
    <mergeCell ref="A3:A22"/>
    <mergeCell ref="H3:H7"/>
    <mergeCell ref="H8:H12"/>
    <mergeCell ref="H13:H17"/>
    <mergeCell ref="H18:H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62"/>
  <sheetViews>
    <sheetView zoomScaleNormal="100" workbookViewId="0">
      <selection activeCell="A51" sqref="A51"/>
    </sheetView>
  </sheetViews>
  <sheetFormatPr defaultRowHeight="15"/>
  <cols>
    <col min="1" max="1" width="51" customWidth="1"/>
    <col min="2" max="2" width="37.28515625" customWidth="1"/>
    <col min="3" max="3" width="15.42578125" bestFit="1" customWidth="1"/>
    <col min="4" max="4" width="10.7109375" bestFit="1" customWidth="1"/>
    <col min="5" max="5" width="17.28515625" bestFit="1" customWidth="1"/>
    <col min="6" max="6" width="21.42578125" customWidth="1"/>
    <col min="7" max="7" width="18.140625" customWidth="1"/>
    <col min="8" max="8" width="15.140625" customWidth="1"/>
    <col min="9" max="9" width="18.42578125" customWidth="1"/>
    <col min="10" max="10" width="9.7109375" bestFit="1" customWidth="1"/>
    <col min="11" max="11" width="9.42578125" bestFit="1" customWidth="1"/>
  </cols>
  <sheetData>
    <row r="1" spans="1:11" ht="15" customHeight="1">
      <c r="A1" s="477" t="s">
        <v>0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</row>
    <row r="2" spans="1:11" ht="15" customHeight="1">
      <c r="A2" s="477"/>
      <c r="B2" s="477"/>
      <c r="C2" s="477"/>
      <c r="D2" s="477"/>
      <c r="E2" s="477"/>
      <c r="F2" s="477"/>
      <c r="G2" s="477"/>
      <c r="H2" s="477"/>
      <c r="I2" s="477"/>
      <c r="J2" s="477"/>
      <c r="K2" s="477"/>
    </row>
    <row r="3" spans="1:11" ht="15" customHeight="1">
      <c r="A3" s="477"/>
      <c r="B3" s="477"/>
      <c r="C3" s="477"/>
      <c r="D3" s="477"/>
      <c r="E3" s="477"/>
      <c r="F3" s="477"/>
      <c r="G3" s="477"/>
      <c r="H3" s="477"/>
      <c r="I3" s="477"/>
      <c r="J3" s="477"/>
      <c r="K3" s="477"/>
    </row>
    <row r="4" spans="1:11" ht="34.5" customHeight="1">
      <c r="A4" s="477"/>
      <c r="B4" s="477"/>
      <c r="C4" s="477"/>
      <c r="D4" s="477"/>
      <c r="E4" s="477"/>
      <c r="F4" s="477"/>
      <c r="G4" s="477"/>
      <c r="H4" s="477"/>
      <c r="I4" s="477"/>
      <c r="J4" s="477"/>
      <c r="K4" s="477"/>
    </row>
    <row r="5" spans="1:11" s="1" customFormat="1" ht="21">
      <c r="A5" s="1" t="s">
        <v>1</v>
      </c>
      <c r="B5" s="2"/>
      <c r="C5" s="2"/>
      <c r="D5" s="2"/>
      <c r="E5" s="2"/>
      <c r="F5" s="2"/>
      <c r="G5" s="2"/>
    </row>
    <row r="6" spans="1:11" s="1" customFormat="1" ht="16.899999999999999" customHeight="1" thickBot="1">
      <c r="B6" s="2"/>
      <c r="C6" s="2"/>
      <c r="D6" s="2"/>
      <c r="E6" s="2"/>
      <c r="F6" s="2"/>
      <c r="G6" s="2"/>
    </row>
    <row r="7" spans="1:11" ht="15.75" thickBot="1">
      <c r="A7" s="48" t="s">
        <v>2</v>
      </c>
      <c r="B7" s="49"/>
      <c r="C7" s="49"/>
      <c r="D7" s="49"/>
      <c r="E7" s="49"/>
      <c r="F7" s="49"/>
      <c r="G7" s="49"/>
      <c r="H7" s="49"/>
      <c r="I7" s="49"/>
    </row>
    <row r="8" spans="1:11" ht="58.5" customHeight="1" thickBot="1">
      <c r="A8" s="3" t="s">
        <v>3</v>
      </c>
      <c r="B8" s="4" t="s">
        <v>4</v>
      </c>
      <c r="C8" s="5" t="s">
        <v>5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6" t="s">
        <v>11</v>
      </c>
    </row>
    <row r="9" spans="1:11" ht="15" customHeight="1">
      <c r="A9" s="410" t="s">
        <v>12</v>
      </c>
      <c r="B9" s="271">
        <f>D9-4</f>
        <v>44988</v>
      </c>
      <c r="C9" s="32">
        <f>D9-1</f>
        <v>44991</v>
      </c>
      <c r="D9" s="33">
        <v>44992</v>
      </c>
      <c r="E9" s="33">
        <f>D9+25</f>
        <v>45017</v>
      </c>
      <c r="F9" s="33">
        <f>E9+4</f>
        <v>45021</v>
      </c>
      <c r="G9" s="33">
        <f t="shared" ref="G9:H12" si="0">F9+2</f>
        <v>45023</v>
      </c>
      <c r="H9" s="33">
        <f t="shared" si="0"/>
        <v>45025</v>
      </c>
      <c r="I9" s="34">
        <f>H9+1</f>
        <v>45026</v>
      </c>
    </row>
    <row r="10" spans="1:11" s="8" customFormat="1">
      <c r="A10" s="411" t="s">
        <v>13</v>
      </c>
      <c r="B10" s="412">
        <f>D10-4</f>
        <v>44995</v>
      </c>
      <c r="C10" s="35">
        <f>D10-1</f>
        <v>44998</v>
      </c>
      <c r="D10" s="36">
        <f>D9+7</f>
        <v>44999</v>
      </c>
      <c r="E10" s="36">
        <f>D10+25</f>
        <v>45024</v>
      </c>
      <c r="F10" s="36">
        <f>E10+4</f>
        <v>45028</v>
      </c>
      <c r="G10" s="36">
        <f t="shared" si="0"/>
        <v>45030</v>
      </c>
      <c r="H10" s="36">
        <f t="shared" si="0"/>
        <v>45032</v>
      </c>
      <c r="I10" s="37">
        <f>H10+1</f>
        <v>45033</v>
      </c>
    </row>
    <row r="11" spans="1:11" s="8" customFormat="1">
      <c r="A11" s="411" t="s">
        <v>14</v>
      </c>
      <c r="B11" s="412">
        <f>D11-4</f>
        <v>45002</v>
      </c>
      <c r="C11" s="35">
        <f>D11-1</f>
        <v>45005</v>
      </c>
      <c r="D11" s="36">
        <f>D10+7</f>
        <v>45006</v>
      </c>
      <c r="E11" s="36">
        <f>D11+25</f>
        <v>45031</v>
      </c>
      <c r="F11" s="36">
        <f>E11+4</f>
        <v>45035</v>
      </c>
      <c r="G11" s="36">
        <f t="shared" si="0"/>
        <v>45037</v>
      </c>
      <c r="H11" s="36">
        <f t="shared" si="0"/>
        <v>45039</v>
      </c>
      <c r="I11" s="37">
        <f>H11+1</f>
        <v>45040</v>
      </c>
    </row>
    <row r="12" spans="1:11" s="8" customFormat="1" ht="15.75" thickBot="1">
      <c r="A12" s="268" t="s">
        <v>15</v>
      </c>
      <c r="B12" s="413">
        <f>D12-4</f>
        <v>45009</v>
      </c>
      <c r="C12" s="38">
        <f>D12-1</f>
        <v>45012</v>
      </c>
      <c r="D12" s="39">
        <f>D11+7</f>
        <v>45013</v>
      </c>
      <c r="E12" s="39">
        <f>D12+25</f>
        <v>45038</v>
      </c>
      <c r="F12" s="39">
        <f>E12+4</f>
        <v>45042</v>
      </c>
      <c r="G12" s="39">
        <f t="shared" si="0"/>
        <v>45044</v>
      </c>
      <c r="H12" s="39">
        <f t="shared" si="0"/>
        <v>45046</v>
      </c>
      <c r="I12" s="40">
        <f>H12+1</f>
        <v>45047</v>
      </c>
    </row>
    <row r="13" spans="1:11" s="8" customFormat="1" ht="15.75">
      <c r="A13" s="11"/>
      <c r="B13" s="11"/>
      <c r="C13" s="11"/>
      <c r="D13" s="11"/>
      <c r="E13" s="11"/>
      <c r="F13" s="11"/>
      <c r="G13" s="11"/>
      <c r="H13" s="12"/>
      <c r="I13" s="12"/>
    </row>
    <row r="14" spans="1:11" ht="16.5" thickBot="1">
      <c r="A14" s="11"/>
      <c r="B14" s="11"/>
      <c r="C14" s="11"/>
      <c r="D14" s="11"/>
      <c r="E14" s="11"/>
      <c r="F14" s="11"/>
      <c r="G14" s="11"/>
      <c r="H14" s="12"/>
      <c r="I14" s="12"/>
    </row>
    <row r="15" spans="1:11" ht="30.75" customHeight="1" thickBot="1">
      <c r="A15" s="50" t="s">
        <v>16</v>
      </c>
      <c r="B15" s="51"/>
      <c r="C15" s="51"/>
      <c r="D15" s="51"/>
      <c r="E15" s="51"/>
      <c r="F15" s="51"/>
      <c r="G15" s="51"/>
      <c r="H15" s="12"/>
      <c r="I15" s="12"/>
    </row>
    <row r="16" spans="1:11" ht="45.75" customHeight="1" thickBot="1">
      <c r="A16" s="13" t="s">
        <v>3</v>
      </c>
      <c r="B16" s="14" t="s">
        <v>17</v>
      </c>
      <c r="C16" s="15" t="s">
        <v>5</v>
      </c>
      <c r="D16" s="15" t="s">
        <v>6</v>
      </c>
      <c r="E16" s="15" t="s">
        <v>18</v>
      </c>
      <c r="F16" s="15" t="s">
        <v>19</v>
      </c>
      <c r="G16" s="16" t="s">
        <v>20</v>
      </c>
      <c r="H16" s="12"/>
      <c r="I16" s="12"/>
    </row>
    <row r="17" spans="1:9">
      <c r="A17" s="410" t="s">
        <v>21</v>
      </c>
      <c r="B17" s="414">
        <f>D17-3</f>
        <v>44983</v>
      </c>
      <c r="C17" s="7">
        <f>D17-1</f>
        <v>44985</v>
      </c>
      <c r="D17" s="7">
        <v>44986</v>
      </c>
      <c r="E17" s="17">
        <f>D17+28</f>
        <v>45014</v>
      </c>
      <c r="F17" s="17">
        <f>E17+3</f>
        <v>45017</v>
      </c>
      <c r="G17" s="18">
        <f>F17+5</f>
        <v>45022</v>
      </c>
      <c r="H17" s="12"/>
      <c r="I17" s="12"/>
    </row>
    <row r="18" spans="1:9">
      <c r="A18" s="411" t="s">
        <v>22</v>
      </c>
      <c r="B18" s="415">
        <f>D18-3</f>
        <v>44990</v>
      </c>
      <c r="C18" s="9">
        <f t="shared" ref="C18:C21" si="1">D18-1</f>
        <v>44992</v>
      </c>
      <c r="D18" s="9">
        <f>D17+7</f>
        <v>44993</v>
      </c>
      <c r="E18" s="54">
        <f t="shared" ref="E18:E21" si="2">D18+28</f>
        <v>45021</v>
      </c>
      <c r="F18" s="54">
        <f t="shared" ref="F18:F21" si="3">E18+3</f>
        <v>45024</v>
      </c>
      <c r="G18" s="53">
        <f t="shared" ref="G18:G21" si="4">F18+5</f>
        <v>45029</v>
      </c>
      <c r="H18" s="12"/>
      <c r="I18" s="12"/>
    </row>
    <row r="19" spans="1:9">
      <c r="A19" s="115" t="s">
        <v>23</v>
      </c>
      <c r="B19" s="415">
        <f>D19-3</f>
        <v>44997</v>
      </c>
      <c r="C19" s="9">
        <f t="shared" si="1"/>
        <v>44999</v>
      </c>
      <c r="D19" s="9">
        <f>D18+7</f>
        <v>45000</v>
      </c>
      <c r="E19" s="54">
        <f t="shared" si="2"/>
        <v>45028</v>
      </c>
      <c r="F19" s="54">
        <f t="shared" si="3"/>
        <v>45031</v>
      </c>
      <c r="G19" s="53">
        <f t="shared" si="4"/>
        <v>45036</v>
      </c>
      <c r="H19" s="12"/>
      <c r="I19" s="12"/>
    </row>
    <row r="20" spans="1:9">
      <c r="A20" s="416" t="s">
        <v>24</v>
      </c>
      <c r="B20" s="415">
        <f>D20-3</f>
        <v>45004</v>
      </c>
      <c r="C20" s="9">
        <f t="shared" si="1"/>
        <v>45006</v>
      </c>
      <c r="D20" s="9">
        <f>D19+7</f>
        <v>45007</v>
      </c>
      <c r="E20" s="54">
        <f t="shared" si="2"/>
        <v>45035</v>
      </c>
      <c r="F20" s="54">
        <f t="shared" si="3"/>
        <v>45038</v>
      </c>
      <c r="G20" s="53">
        <f t="shared" si="4"/>
        <v>45043</v>
      </c>
      <c r="H20" s="12"/>
      <c r="I20" s="12"/>
    </row>
    <row r="21" spans="1:9" ht="15.75" thickBot="1">
      <c r="A21" s="417" t="s">
        <v>25</v>
      </c>
      <c r="B21" s="418">
        <f>D21-3</f>
        <v>45011</v>
      </c>
      <c r="C21" s="10">
        <f t="shared" si="1"/>
        <v>45013</v>
      </c>
      <c r="D21" s="10">
        <f>D20+7</f>
        <v>45014</v>
      </c>
      <c r="E21" s="419">
        <f t="shared" si="2"/>
        <v>45042</v>
      </c>
      <c r="F21" s="419">
        <f t="shared" si="3"/>
        <v>45045</v>
      </c>
      <c r="G21" s="172">
        <f t="shared" si="4"/>
        <v>45050</v>
      </c>
      <c r="H21" s="12"/>
      <c r="I21" s="12"/>
    </row>
    <row r="22" spans="1:9" ht="15.75">
      <c r="A22" s="11"/>
      <c r="B22" s="11"/>
      <c r="C22" s="11"/>
      <c r="D22" s="11"/>
      <c r="E22" s="11"/>
      <c r="F22" s="11"/>
      <c r="G22" s="11"/>
      <c r="H22" s="12"/>
      <c r="I22" s="12"/>
    </row>
    <row r="23" spans="1:9" ht="16.5" thickBot="1">
      <c r="A23" s="11"/>
      <c r="B23" s="11"/>
      <c r="C23" s="11"/>
      <c r="D23" s="11"/>
      <c r="E23" s="11"/>
      <c r="F23" s="11"/>
      <c r="G23" s="11"/>
      <c r="H23" s="12"/>
      <c r="I23" s="12"/>
    </row>
    <row r="24" spans="1:9" ht="16.5" thickBot="1">
      <c r="A24" s="44" t="s">
        <v>26</v>
      </c>
      <c r="B24" s="45"/>
      <c r="C24" s="45"/>
      <c r="D24" s="45"/>
      <c r="E24" s="45"/>
      <c r="F24" s="45"/>
      <c r="G24" s="45"/>
      <c r="H24" s="45"/>
      <c r="I24" s="19"/>
    </row>
    <row r="25" spans="1:9" ht="45.75" thickBot="1">
      <c r="A25" s="52" t="s">
        <v>3</v>
      </c>
      <c r="B25" s="20" t="s">
        <v>27</v>
      </c>
      <c r="C25" s="21" t="s">
        <v>28</v>
      </c>
      <c r="D25" s="22" t="s">
        <v>6</v>
      </c>
      <c r="E25" s="23" t="s">
        <v>29</v>
      </c>
      <c r="F25" s="22" t="s">
        <v>30</v>
      </c>
      <c r="G25" s="22" t="s">
        <v>31</v>
      </c>
      <c r="H25" s="23" t="s">
        <v>32</v>
      </c>
      <c r="I25" s="19"/>
    </row>
    <row r="26" spans="1:9">
      <c r="A26" s="420" t="s">
        <v>33</v>
      </c>
      <c r="B26" s="421">
        <v>44981</v>
      </c>
      <c r="C26" s="421">
        <v>44985</v>
      </c>
      <c r="D26" s="421">
        <v>44986</v>
      </c>
      <c r="E26" s="421">
        <v>45014</v>
      </c>
      <c r="F26" s="421">
        <v>45017</v>
      </c>
      <c r="G26" s="421">
        <v>45020</v>
      </c>
      <c r="H26" s="422">
        <v>45023</v>
      </c>
      <c r="I26" s="19"/>
    </row>
    <row r="27" spans="1:9">
      <c r="A27" s="423" t="s">
        <v>34</v>
      </c>
      <c r="B27" s="424">
        <v>44988</v>
      </c>
      <c r="C27" s="424">
        <v>44992</v>
      </c>
      <c r="D27" s="424">
        <v>44993</v>
      </c>
      <c r="E27" s="424">
        <v>45020</v>
      </c>
      <c r="F27" s="424">
        <v>45023</v>
      </c>
      <c r="G27" s="424">
        <v>45026</v>
      </c>
      <c r="H27" s="425">
        <v>45029</v>
      </c>
      <c r="I27" s="19"/>
    </row>
    <row r="28" spans="1:9">
      <c r="A28" s="423" t="s">
        <v>35</v>
      </c>
      <c r="B28" s="424">
        <v>44995</v>
      </c>
      <c r="C28" s="424">
        <v>44999</v>
      </c>
      <c r="D28" s="424">
        <v>45000</v>
      </c>
      <c r="E28" s="424">
        <v>45027</v>
      </c>
      <c r="F28" s="424">
        <v>45029</v>
      </c>
      <c r="G28" s="424">
        <v>45033</v>
      </c>
      <c r="H28" s="425">
        <v>45036</v>
      </c>
      <c r="I28" s="19"/>
    </row>
    <row r="29" spans="1:9">
      <c r="A29" s="426" t="s">
        <v>36</v>
      </c>
      <c r="B29" s="424">
        <v>45002</v>
      </c>
      <c r="C29" s="424">
        <v>45006</v>
      </c>
      <c r="D29" s="424">
        <v>45007</v>
      </c>
      <c r="E29" s="424">
        <v>45032</v>
      </c>
      <c r="F29" s="424">
        <v>45040</v>
      </c>
      <c r="G29" s="424">
        <v>45043</v>
      </c>
      <c r="H29" s="425">
        <v>45044</v>
      </c>
      <c r="I29" s="19"/>
    </row>
    <row r="30" spans="1:9" ht="15.75" thickBot="1">
      <c r="A30" s="427" t="s">
        <v>37</v>
      </c>
      <c r="B30" s="428">
        <v>45009</v>
      </c>
      <c r="C30" s="428">
        <v>45013</v>
      </c>
      <c r="D30" s="428">
        <v>45014</v>
      </c>
      <c r="E30" s="428">
        <v>45041</v>
      </c>
      <c r="F30" s="428">
        <v>45044</v>
      </c>
      <c r="G30" s="428">
        <v>45047</v>
      </c>
      <c r="H30" s="429">
        <v>45050</v>
      </c>
      <c r="I30" s="19"/>
    </row>
    <row r="31" spans="1:9">
      <c r="A31" s="24"/>
      <c r="B31" s="25"/>
      <c r="C31" s="25"/>
      <c r="D31" s="25"/>
      <c r="E31" s="25"/>
      <c r="F31" s="25"/>
      <c r="G31" s="25"/>
      <c r="H31" s="25"/>
      <c r="I31" s="19"/>
    </row>
    <row r="32" spans="1:9">
      <c r="A32" s="24"/>
      <c r="B32" s="25"/>
      <c r="C32" s="25"/>
      <c r="D32" s="25"/>
      <c r="E32" s="25"/>
      <c r="F32" s="25"/>
      <c r="G32" s="25"/>
      <c r="H32" s="25"/>
      <c r="I32" s="19"/>
    </row>
    <row r="33" spans="1:9" ht="16.5" thickBot="1">
      <c r="A33" s="46" t="s">
        <v>38</v>
      </c>
      <c r="B33" s="47"/>
      <c r="C33" s="47"/>
      <c r="D33" s="47"/>
      <c r="E33" s="47"/>
      <c r="F33" s="19"/>
      <c r="G33" s="19"/>
      <c r="H33" s="19"/>
      <c r="I33" s="12"/>
    </row>
    <row r="34" spans="1:9" ht="45.75" thickBot="1">
      <c r="A34" s="52" t="s">
        <v>3</v>
      </c>
      <c r="B34" s="15" t="s">
        <v>4</v>
      </c>
      <c r="C34" s="15" t="s">
        <v>39</v>
      </c>
      <c r="D34" s="16" t="s">
        <v>6</v>
      </c>
      <c r="E34" s="16" t="s">
        <v>40</v>
      </c>
      <c r="F34" s="19"/>
      <c r="H34" s="19"/>
      <c r="I34" s="12"/>
    </row>
    <row r="35" spans="1:9">
      <c r="A35" s="469" t="s">
        <v>41</v>
      </c>
      <c r="B35" s="414">
        <f>D35-3</f>
        <v>44986</v>
      </c>
      <c r="C35" s="7">
        <f>D35-1</f>
        <v>44988</v>
      </c>
      <c r="D35" s="7">
        <v>44989</v>
      </c>
      <c r="E35" s="26">
        <f>D35+14</f>
        <v>45003</v>
      </c>
      <c r="F35" s="19"/>
      <c r="H35" s="19"/>
      <c r="I35" s="12"/>
    </row>
    <row r="36" spans="1:9" ht="15.75">
      <c r="A36" s="472" t="s">
        <v>42</v>
      </c>
      <c r="B36" s="415">
        <f>D36-3</f>
        <v>44993</v>
      </c>
      <c r="C36" s="9">
        <f t="shared" ref="C36:C38" si="5">D36-1</f>
        <v>44995</v>
      </c>
      <c r="D36" s="9">
        <f>D35+7</f>
        <v>44996</v>
      </c>
      <c r="E36" s="27">
        <f>D36+14</f>
        <v>45010</v>
      </c>
      <c r="F36" s="19"/>
      <c r="H36" s="19"/>
      <c r="I36" s="12"/>
    </row>
    <row r="37" spans="1:9">
      <c r="A37" s="471" t="s">
        <v>43</v>
      </c>
      <c r="B37" s="415">
        <f>D37-3</f>
        <v>45000</v>
      </c>
      <c r="C37" s="9">
        <f t="shared" si="5"/>
        <v>45002</v>
      </c>
      <c r="D37" s="9">
        <f t="shared" ref="D37:D38" si="6">D36+7</f>
        <v>45003</v>
      </c>
      <c r="E37" s="27">
        <f>D37+14</f>
        <v>45017</v>
      </c>
      <c r="F37" s="19"/>
      <c r="G37" s="19"/>
      <c r="H37" s="19"/>
      <c r="I37" s="12"/>
    </row>
    <row r="38" spans="1:9" ht="15.75" thickBot="1">
      <c r="A38" s="470" t="s">
        <v>44</v>
      </c>
      <c r="B38" s="418">
        <f>D38-3</f>
        <v>45007</v>
      </c>
      <c r="C38" s="10">
        <f t="shared" si="5"/>
        <v>45009</v>
      </c>
      <c r="D38" s="10">
        <f t="shared" si="6"/>
        <v>45010</v>
      </c>
      <c r="E38" s="28">
        <f t="shared" ref="E38" si="7">D38+14</f>
        <v>45024</v>
      </c>
      <c r="F38" s="19"/>
      <c r="G38" s="19"/>
      <c r="H38" s="19"/>
      <c r="I38" s="12"/>
    </row>
    <row r="39" spans="1:9">
      <c r="A39" s="29"/>
      <c r="B39" s="30"/>
      <c r="C39" s="30"/>
      <c r="D39" s="31"/>
      <c r="E39" s="30"/>
      <c r="F39" s="19"/>
      <c r="H39" s="19"/>
      <c r="I39" s="12"/>
    </row>
    <row r="40" spans="1:9" ht="15.75" thickBot="1">
      <c r="A40" s="29"/>
      <c r="B40" s="30"/>
      <c r="C40" s="30"/>
      <c r="D40" s="31"/>
      <c r="E40" s="30"/>
      <c r="F40" s="19"/>
      <c r="G40" s="19"/>
      <c r="H40" s="19"/>
      <c r="I40" s="12"/>
    </row>
    <row r="41" spans="1:9">
      <c r="A41" s="57" t="s">
        <v>45</v>
      </c>
      <c r="B41" s="58"/>
      <c r="C41" s="59"/>
      <c r="D41" s="59"/>
      <c r="E41" s="60"/>
      <c r="F41" s="19"/>
      <c r="G41" s="19"/>
      <c r="H41" s="19"/>
      <c r="I41" s="12"/>
    </row>
    <row r="42" spans="1:9" ht="30.75" thickBot="1">
      <c r="A42" s="61" t="s">
        <v>3</v>
      </c>
      <c r="B42" s="62" t="s">
        <v>46</v>
      </c>
      <c r="C42" s="62" t="s">
        <v>47</v>
      </c>
      <c r="D42" s="62" t="s">
        <v>6</v>
      </c>
      <c r="E42" s="63" t="s">
        <v>48</v>
      </c>
      <c r="F42" s="19"/>
      <c r="G42" s="19"/>
      <c r="H42" s="19"/>
      <c r="I42" s="12"/>
    </row>
    <row r="43" spans="1:9" ht="16.5" thickBot="1">
      <c r="A43" s="430" t="s">
        <v>49</v>
      </c>
      <c r="B43" s="7">
        <f>D43-4</f>
        <v>44985</v>
      </c>
      <c r="C43" s="65">
        <f>D43-2</f>
        <v>44987</v>
      </c>
      <c r="D43" s="7">
        <v>44989</v>
      </c>
      <c r="E43" s="26">
        <f>D43+16</f>
        <v>45005</v>
      </c>
      <c r="F43" s="19"/>
      <c r="G43" s="19"/>
      <c r="H43" s="19"/>
      <c r="I43" s="12"/>
    </row>
    <row r="44" spans="1:9" ht="15.75" thickBot="1">
      <c r="A44" s="431" t="s">
        <v>50</v>
      </c>
      <c r="B44" s="9">
        <f>D44-4</f>
        <v>44992</v>
      </c>
      <c r="C44" s="64">
        <f>D44-2</f>
        <v>44994</v>
      </c>
      <c r="D44" s="9">
        <f>D43+7</f>
        <v>44996</v>
      </c>
      <c r="E44" s="27">
        <f t="shared" ref="E44:E46" si="8">D44+16</f>
        <v>45012</v>
      </c>
      <c r="F44" s="19"/>
      <c r="G44" s="19"/>
      <c r="H44" s="19"/>
      <c r="I44" s="12"/>
    </row>
    <row r="45" spans="1:9" ht="15.75" thickBot="1">
      <c r="A45" s="431" t="s">
        <v>51</v>
      </c>
      <c r="B45" s="9">
        <f>D45-4</f>
        <v>44999</v>
      </c>
      <c r="C45" s="64">
        <f>D45-2</f>
        <v>45001</v>
      </c>
      <c r="D45" s="9">
        <f>D44+7</f>
        <v>45003</v>
      </c>
      <c r="E45" s="27">
        <f t="shared" si="8"/>
        <v>45019</v>
      </c>
      <c r="F45" s="19"/>
      <c r="G45" s="19"/>
      <c r="H45" s="19"/>
      <c r="I45" s="12"/>
    </row>
    <row r="46" spans="1:9" ht="15.75" thickBot="1">
      <c r="A46" s="432" t="s">
        <v>52</v>
      </c>
      <c r="B46" s="10">
        <f>D46-4</f>
        <v>45006</v>
      </c>
      <c r="C46" s="66">
        <f>D46-2</f>
        <v>45008</v>
      </c>
      <c r="D46" s="10">
        <f>D45+7</f>
        <v>45010</v>
      </c>
      <c r="E46" s="28">
        <f t="shared" si="8"/>
        <v>45026</v>
      </c>
    </row>
    <row r="47" spans="1:9">
      <c r="A47" s="408"/>
      <c r="B47" s="30"/>
      <c r="C47" s="409"/>
      <c r="D47" s="30"/>
      <c r="E47" s="30"/>
    </row>
    <row r="49" spans="1:9" ht="15.75" thickBot="1">
      <c r="A49" s="67" t="s">
        <v>53</v>
      </c>
      <c r="B49" s="68"/>
      <c r="C49" s="68"/>
      <c r="D49" s="68"/>
      <c r="E49" s="68"/>
      <c r="F49" s="68"/>
      <c r="G49" s="68"/>
      <c r="H49" s="68"/>
      <c r="I49" s="68"/>
    </row>
    <row r="50" spans="1:9" ht="30.75" thickBot="1">
      <c r="A50" s="69" t="s">
        <v>3</v>
      </c>
      <c r="B50" s="70" t="s">
        <v>54</v>
      </c>
      <c r="C50" s="71" t="s">
        <v>47</v>
      </c>
      <c r="D50" s="71" t="s">
        <v>6</v>
      </c>
      <c r="E50" s="71" t="s">
        <v>55</v>
      </c>
      <c r="F50" s="71" t="s">
        <v>56</v>
      </c>
      <c r="G50" s="71" t="s">
        <v>57</v>
      </c>
      <c r="H50" s="71" t="s">
        <v>58</v>
      </c>
      <c r="I50" s="72" t="s">
        <v>59</v>
      </c>
    </row>
    <row r="51" spans="1:9">
      <c r="A51" s="73" t="s">
        <v>60</v>
      </c>
      <c r="B51" s="256">
        <v>44623</v>
      </c>
      <c r="C51" s="258">
        <f>B51+1</f>
        <v>44624</v>
      </c>
      <c r="D51" s="74">
        <f>B51+2</f>
        <v>44625</v>
      </c>
      <c r="E51" s="74">
        <f>D51+35</f>
        <v>44660</v>
      </c>
      <c r="F51" s="74">
        <f>D51+37</f>
        <v>44662</v>
      </c>
      <c r="G51" s="74">
        <f>D51+42</f>
        <v>44667</v>
      </c>
      <c r="H51" s="74">
        <f>D51+45</f>
        <v>44670</v>
      </c>
      <c r="I51" s="75">
        <f>D51+49</f>
        <v>44674</v>
      </c>
    </row>
    <row r="52" spans="1:9">
      <c r="A52" s="76" t="s">
        <v>61</v>
      </c>
      <c r="B52" s="257">
        <f>B51+7</f>
        <v>44630</v>
      </c>
      <c r="C52" s="259">
        <f>B52+1</f>
        <v>44631</v>
      </c>
      <c r="D52" s="77">
        <f>B52+2</f>
        <v>44632</v>
      </c>
      <c r="E52" s="77">
        <f>D52+35</f>
        <v>44667</v>
      </c>
      <c r="F52" s="77">
        <f>D52+37</f>
        <v>44669</v>
      </c>
      <c r="G52" s="77">
        <f>D52+42</f>
        <v>44674</v>
      </c>
      <c r="H52" s="77">
        <f>D52+45</f>
        <v>44677</v>
      </c>
      <c r="I52" s="78">
        <f>D52+49</f>
        <v>44681</v>
      </c>
    </row>
    <row r="53" spans="1:9">
      <c r="A53" s="79" t="s">
        <v>62</v>
      </c>
      <c r="B53" s="257">
        <f>B52+7</f>
        <v>44637</v>
      </c>
      <c r="C53" s="259">
        <f>B53+1</f>
        <v>44638</v>
      </c>
      <c r="D53" s="77">
        <f>B53+2</f>
        <v>44639</v>
      </c>
      <c r="E53" s="77">
        <f>D53+35</f>
        <v>44674</v>
      </c>
      <c r="F53" s="77">
        <f>D53+37</f>
        <v>44676</v>
      </c>
      <c r="G53" s="77">
        <f>D53+42</f>
        <v>44681</v>
      </c>
      <c r="H53" s="77">
        <f>D53+45</f>
        <v>44684</v>
      </c>
      <c r="I53" s="78">
        <f>D53+49</f>
        <v>44688</v>
      </c>
    </row>
    <row r="54" spans="1:9" ht="15.75" thickBot="1">
      <c r="A54" s="80" t="s">
        <v>63</v>
      </c>
      <c r="B54" s="254">
        <f>B53+7</f>
        <v>44644</v>
      </c>
      <c r="C54" s="260">
        <f>C53+7</f>
        <v>44645</v>
      </c>
      <c r="D54" s="255">
        <f>B54+2</f>
        <v>44646</v>
      </c>
      <c r="E54" s="81">
        <f>D54+35</f>
        <v>44681</v>
      </c>
      <c r="F54" s="81">
        <f>D54+37</f>
        <v>44683</v>
      </c>
      <c r="G54" s="81">
        <f>D54+42</f>
        <v>44688</v>
      </c>
      <c r="H54" s="81">
        <f>D54+45</f>
        <v>44691</v>
      </c>
      <c r="I54" s="82">
        <f>D54+49</f>
        <v>44695</v>
      </c>
    </row>
    <row r="55" spans="1:9">
      <c r="A55" s="83"/>
      <c r="B55" s="84"/>
      <c r="C55" s="84"/>
      <c r="D55" s="84"/>
      <c r="E55" s="84"/>
      <c r="F55" s="84"/>
      <c r="G55" s="84"/>
      <c r="H55" s="84"/>
      <c r="I55" s="84"/>
    </row>
    <row r="57" spans="1:9" ht="16.5" thickBot="1">
      <c r="A57" s="478" t="s">
        <v>64</v>
      </c>
      <c r="B57" s="479"/>
      <c r="C57" s="479"/>
      <c r="D57" s="479"/>
      <c r="E57" s="479"/>
      <c r="F57" s="479"/>
      <c r="G57" s="479"/>
      <c r="H57" s="479"/>
    </row>
    <row r="58" spans="1:9" ht="30.75" thickBot="1">
      <c r="A58" s="85" t="s">
        <v>3</v>
      </c>
      <c r="B58" s="86" t="s">
        <v>65</v>
      </c>
      <c r="C58" s="86" t="s">
        <v>39</v>
      </c>
      <c r="D58" s="86" t="s">
        <v>6</v>
      </c>
      <c r="E58" s="87" t="s">
        <v>66</v>
      </c>
      <c r="F58" s="87" t="s">
        <v>67</v>
      </c>
      <c r="G58" s="87" t="s">
        <v>68</v>
      </c>
      <c r="H58" s="88" t="s">
        <v>69</v>
      </c>
    </row>
    <row r="59" spans="1:9">
      <c r="A59" s="103" t="s">
        <v>70</v>
      </c>
      <c r="B59" s="89">
        <v>44623</v>
      </c>
      <c r="C59" s="90">
        <f>B59</f>
        <v>44623</v>
      </c>
      <c r="D59" s="91">
        <f>C59+2</f>
        <v>44625</v>
      </c>
      <c r="E59" s="91">
        <f>D59+22</f>
        <v>44647</v>
      </c>
      <c r="F59" s="91">
        <f>D59+23</f>
        <v>44648</v>
      </c>
      <c r="G59" s="91">
        <f>D59+27</f>
        <v>44652</v>
      </c>
      <c r="H59" s="92">
        <f>D59+28</f>
        <v>44653</v>
      </c>
    </row>
    <row r="60" spans="1:9">
      <c r="A60" s="103" t="s">
        <v>71</v>
      </c>
      <c r="B60" s="94">
        <f>B59+7</f>
        <v>44630</v>
      </c>
      <c r="C60" s="95">
        <f t="shared" ref="C60:C62" si="9">B60</f>
        <v>44630</v>
      </c>
      <c r="D60" s="96">
        <f t="shared" ref="D60:D62" si="10">C60+2</f>
        <v>44632</v>
      </c>
      <c r="E60" s="96">
        <f t="shared" ref="E60:E62" si="11">D60+22</f>
        <v>44654</v>
      </c>
      <c r="F60" s="96">
        <f t="shared" ref="F60:F62" si="12">D60+23</f>
        <v>44655</v>
      </c>
      <c r="G60" s="96">
        <f t="shared" ref="G60:G62" si="13">D60+27</f>
        <v>44659</v>
      </c>
      <c r="H60" s="97">
        <f t="shared" ref="H60:H62" si="14">D60+28</f>
        <v>44660</v>
      </c>
    </row>
    <row r="61" spans="1:9">
      <c r="A61" s="105" t="s">
        <v>72</v>
      </c>
      <c r="B61" s="94">
        <f t="shared" ref="B61:B62" si="15">B60+7</f>
        <v>44637</v>
      </c>
      <c r="C61" s="95">
        <f t="shared" si="9"/>
        <v>44637</v>
      </c>
      <c r="D61" s="96">
        <f t="shared" si="10"/>
        <v>44639</v>
      </c>
      <c r="E61" s="96">
        <f t="shared" si="11"/>
        <v>44661</v>
      </c>
      <c r="F61" s="96">
        <f t="shared" si="12"/>
        <v>44662</v>
      </c>
      <c r="G61" s="96">
        <f t="shared" si="13"/>
        <v>44666</v>
      </c>
      <c r="H61" s="97">
        <f t="shared" si="14"/>
        <v>44667</v>
      </c>
    </row>
    <row r="62" spans="1:9" ht="15.75" thickBot="1">
      <c r="A62" s="104" t="s">
        <v>73</v>
      </c>
      <c r="B62" s="99">
        <f t="shared" si="15"/>
        <v>44644</v>
      </c>
      <c r="C62" s="100">
        <f t="shared" si="9"/>
        <v>44644</v>
      </c>
      <c r="D62" s="101">
        <f t="shared" si="10"/>
        <v>44646</v>
      </c>
      <c r="E62" s="101">
        <f t="shared" si="11"/>
        <v>44668</v>
      </c>
      <c r="F62" s="101">
        <f t="shared" si="12"/>
        <v>44669</v>
      </c>
      <c r="G62" s="101">
        <f t="shared" si="13"/>
        <v>44673</v>
      </c>
      <c r="H62" s="102">
        <f t="shared" si="14"/>
        <v>44674</v>
      </c>
    </row>
  </sheetData>
  <mergeCells count="2">
    <mergeCell ref="A1:K4"/>
    <mergeCell ref="A57:H57"/>
  </mergeCells>
  <pageMargins left="0.7" right="0.7" top="0.75" bottom="0.75" header="0.3" footer="0.3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41"/>
  <sheetViews>
    <sheetView topLeftCell="A109" workbookViewId="0">
      <selection activeCell="F126" sqref="F126"/>
    </sheetView>
  </sheetViews>
  <sheetFormatPr defaultRowHeight="15"/>
  <cols>
    <col min="1" max="1" width="44.140625" customWidth="1"/>
    <col min="2" max="2" width="19.5703125" bestFit="1" customWidth="1"/>
    <col min="3" max="3" width="21" customWidth="1"/>
    <col min="4" max="4" width="17.42578125" customWidth="1"/>
    <col min="5" max="5" width="21" customWidth="1"/>
    <col min="6" max="6" width="20.7109375" customWidth="1"/>
    <col min="7" max="7" width="22.42578125" customWidth="1"/>
    <col min="8" max="8" width="16.42578125" customWidth="1"/>
    <col min="9" max="9" width="11.5703125" customWidth="1"/>
    <col min="10" max="10" width="17.42578125" customWidth="1"/>
    <col min="11" max="11" width="21" customWidth="1"/>
  </cols>
  <sheetData>
    <row r="1" spans="1:8" ht="15" customHeight="1">
      <c r="A1" s="482" t="s">
        <v>74</v>
      </c>
      <c r="B1" s="482"/>
      <c r="C1" s="482"/>
      <c r="D1" s="482"/>
      <c r="E1" s="482"/>
      <c r="F1" s="482"/>
      <c r="G1" s="482"/>
    </row>
    <row r="2" spans="1:8" ht="15" customHeight="1">
      <c r="A2" s="482"/>
      <c r="B2" s="482"/>
      <c r="C2" s="482"/>
      <c r="D2" s="482"/>
      <c r="E2" s="482"/>
      <c r="F2" s="482"/>
      <c r="G2" s="482"/>
    </row>
    <row r="3" spans="1:8" ht="15" customHeight="1">
      <c r="A3" s="482"/>
      <c r="B3" s="482"/>
      <c r="C3" s="482"/>
      <c r="D3" s="482"/>
      <c r="E3" s="482"/>
      <c r="F3" s="482"/>
      <c r="G3" s="482"/>
    </row>
    <row r="4" spans="1:8" ht="15" customHeight="1">
      <c r="A4" s="482"/>
      <c r="B4" s="482"/>
      <c r="C4" s="482"/>
      <c r="D4" s="482"/>
      <c r="E4" s="482"/>
      <c r="F4" s="482"/>
      <c r="G4" s="482"/>
    </row>
    <row r="5" spans="1:8" ht="21">
      <c r="A5" s="483" t="s">
        <v>1</v>
      </c>
      <c r="B5" s="483"/>
      <c r="C5" s="483"/>
      <c r="D5" s="483"/>
      <c r="E5" s="483"/>
      <c r="F5" s="483"/>
      <c r="G5" s="483"/>
    </row>
    <row r="6" spans="1:8" ht="21">
      <c r="A6" s="106"/>
      <c r="B6" s="106"/>
      <c r="C6" s="106"/>
      <c r="D6" s="106"/>
      <c r="E6" s="106"/>
      <c r="F6" s="106"/>
      <c r="G6" s="106"/>
    </row>
    <row r="7" spans="1:8" ht="21" customHeight="1">
      <c r="A7" s="484" t="s">
        <v>75</v>
      </c>
      <c r="B7" s="484"/>
      <c r="C7" s="484"/>
      <c r="D7" s="484"/>
      <c r="E7" s="484"/>
      <c r="F7" s="484"/>
      <c r="G7" s="484"/>
      <c r="H7" s="484"/>
    </row>
    <row r="8" spans="1:8" ht="21" customHeight="1" thickBot="1">
      <c r="A8" s="484"/>
      <c r="B8" s="484"/>
      <c r="C8" s="484"/>
      <c r="D8" s="484"/>
      <c r="E8" s="484"/>
      <c r="F8" s="484"/>
      <c r="G8" s="484"/>
      <c r="H8" s="484"/>
    </row>
    <row r="9" spans="1:8" ht="39.75" customHeight="1">
      <c r="A9" s="107" t="s">
        <v>3</v>
      </c>
      <c r="B9" s="108" t="s">
        <v>76</v>
      </c>
      <c r="C9" s="109" t="s">
        <v>39</v>
      </c>
      <c r="D9" s="109" t="s">
        <v>6</v>
      </c>
      <c r="E9" s="108" t="s">
        <v>77</v>
      </c>
      <c r="F9" s="108" t="s">
        <v>78</v>
      </c>
      <c r="G9" s="108" t="s">
        <v>79</v>
      </c>
      <c r="H9" s="108" t="s">
        <v>80</v>
      </c>
    </row>
    <row r="10" spans="1:8" ht="19.5" customHeight="1">
      <c r="A10" s="292" t="s">
        <v>81</v>
      </c>
      <c r="B10" s="111">
        <v>44616</v>
      </c>
      <c r="C10" s="112">
        <f t="shared" ref="C10:C19" si="0">B10</f>
        <v>44616</v>
      </c>
      <c r="D10" s="112">
        <f>C10+1</f>
        <v>44617</v>
      </c>
      <c r="E10" s="113"/>
      <c r="F10" s="114"/>
      <c r="G10" s="113"/>
      <c r="H10" s="114"/>
    </row>
    <row r="11" spans="1:8" ht="19.5" customHeight="1">
      <c r="A11" s="447" t="s">
        <v>82</v>
      </c>
      <c r="B11" s="116">
        <f>B10+3</f>
        <v>44619</v>
      </c>
      <c r="C11" s="117">
        <f t="shared" si="0"/>
        <v>44619</v>
      </c>
      <c r="D11" s="448">
        <f>D10+4</f>
        <v>44621</v>
      </c>
      <c r="E11" s="118">
        <f>D11+35</f>
        <v>44656</v>
      </c>
      <c r="F11" s="119">
        <f>E11+2</f>
        <v>44658</v>
      </c>
      <c r="G11" s="118">
        <f>F11+4</f>
        <v>44662</v>
      </c>
      <c r="H11" s="119">
        <v>2</v>
      </c>
    </row>
    <row r="12" spans="1:8" ht="19.5" customHeight="1">
      <c r="A12" s="294" t="s">
        <v>83</v>
      </c>
      <c r="B12" s="116">
        <f t="shared" ref="B12:B19" si="1">B10+7</f>
        <v>44623</v>
      </c>
      <c r="C12" s="117">
        <f t="shared" si="0"/>
        <v>44623</v>
      </c>
      <c r="D12" s="117">
        <f>C12+1</f>
        <v>44624</v>
      </c>
      <c r="E12" s="121"/>
      <c r="F12" s="122"/>
      <c r="G12" s="121"/>
      <c r="H12" s="122"/>
    </row>
    <row r="13" spans="1:8" ht="19.5" customHeight="1">
      <c r="A13" s="452" t="s">
        <v>84</v>
      </c>
      <c r="B13" s="116">
        <f t="shared" si="1"/>
        <v>44626</v>
      </c>
      <c r="C13" s="117">
        <f t="shared" si="0"/>
        <v>44626</v>
      </c>
      <c r="D13" s="453">
        <f>D12+4</f>
        <v>44628</v>
      </c>
      <c r="E13" s="118">
        <f>D13+35</f>
        <v>44663</v>
      </c>
      <c r="F13" s="119">
        <f>E13+2</f>
        <v>44665</v>
      </c>
      <c r="G13" s="118">
        <f>F13+4</f>
        <v>44669</v>
      </c>
      <c r="H13" s="119">
        <v>2</v>
      </c>
    </row>
    <row r="14" spans="1:8" ht="19.5" customHeight="1">
      <c r="A14" s="293" t="s">
        <v>85</v>
      </c>
      <c r="B14" s="116">
        <f t="shared" si="1"/>
        <v>44630</v>
      </c>
      <c r="C14" s="117">
        <f t="shared" si="0"/>
        <v>44630</v>
      </c>
      <c r="D14" s="117">
        <f>C14+1</f>
        <v>44631</v>
      </c>
      <c r="E14" s="121"/>
      <c r="F14" s="122"/>
      <c r="G14" s="121"/>
      <c r="H14" s="122"/>
    </row>
    <row r="15" spans="1:8" ht="19.5" customHeight="1">
      <c r="A15" s="452" t="s">
        <v>86</v>
      </c>
      <c r="B15" s="116">
        <f t="shared" si="1"/>
        <v>44633</v>
      </c>
      <c r="C15" s="117">
        <f t="shared" si="0"/>
        <v>44633</v>
      </c>
      <c r="D15" s="453">
        <f>D14+4</f>
        <v>44635</v>
      </c>
      <c r="E15" s="118">
        <f>D15+35</f>
        <v>44670</v>
      </c>
      <c r="F15" s="119">
        <f>E15+2</f>
        <v>44672</v>
      </c>
      <c r="G15" s="118">
        <f>F15+4</f>
        <v>44676</v>
      </c>
      <c r="H15" s="119">
        <v>2</v>
      </c>
    </row>
    <row r="16" spans="1:8" ht="19.5" customHeight="1">
      <c r="A16" s="293" t="s">
        <v>87</v>
      </c>
      <c r="B16" s="116">
        <f t="shared" si="1"/>
        <v>44637</v>
      </c>
      <c r="C16" s="117">
        <f t="shared" si="0"/>
        <v>44637</v>
      </c>
      <c r="D16" s="117">
        <f>C16+1</f>
        <v>44638</v>
      </c>
      <c r="E16" s="121"/>
      <c r="F16" s="122"/>
      <c r="G16" s="121"/>
      <c r="H16" s="122"/>
    </row>
    <row r="17" spans="1:9" ht="19.5" customHeight="1">
      <c r="A17" s="447" t="s">
        <v>88</v>
      </c>
      <c r="B17" s="289">
        <f t="shared" si="1"/>
        <v>44640</v>
      </c>
      <c r="C17" s="290">
        <f t="shared" si="0"/>
        <v>44640</v>
      </c>
      <c r="D17" s="449">
        <f>D16+4</f>
        <v>44642</v>
      </c>
      <c r="E17" s="263">
        <f>D17+35</f>
        <v>44677</v>
      </c>
      <c r="F17" s="291">
        <f>E17+2</f>
        <v>44679</v>
      </c>
      <c r="G17" s="263">
        <f>F17+4</f>
        <v>44683</v>
      </c>
      <c r="H17" s="291">
        <v>2</v>
      </c>
    </row>
    <row r="18" spans="1:9" ht="19.5" customHeight="1">
      <c r="A18" s="288" t="s">
        <v>89</v>
      </c>
      <c r="B18" s="116">
        <f t="shared" si="1"/>
        <v>44644</v>
      </c>
      <c r="C18" s="117">
        <f t="shared" si="0"/>
        <v>44644</v>
      </c>
      <c r="D18" s="117">
        <f>C18+1</f>
        <v>44645</v>
      </c>
      <c r="E18" s="121"/>
      <c r="F18" s="121"/>
      <c r="G18" s="121"/>
      <c r="H18" s="122"/>
    </row>
    <row r="19" spans="1:9" ht="19.5" customHeight="1">
      <c r="A19" s="451" t="s">
        <v>90</v>
      </c>
      <c r="B19" s="123">
        <f t="shared" si="1"/>
        <v>44647</v>
      </c>
      <c r="C19" s="124">
        <f t="shared" si="0"/>
        <v>44647</v>
      </c>
      <c r="D19" s="450">
        <f>D18+4</f>
        <v>44649</v>
      </c>
      <c r="E19" s="125">
        <f>D19+35</f>
        <v>44684</v>
      </c>
      <c r="F19" s="126">
        <f>E19+2</f>
        <v>44686</v>
      </c>
      <c r="G19" s="125">
        <f>F19+4</f>
        <v>44690</v>
      </c>
      <c r="H19" s="126">
        <v>3</v>
      </c>
    </row>
    <row r="20" spans="1:9" ht="15.75">
      <c r="A20" s="127"/>
      <c r="B20" s="31"/>
      <c r="C20" s="31"/>
      <c r="D20" s="31"/>
      <c r="E20" s="31"/>
      <c r="F20" s="31"/>
      <c r="G20" s="128"/>
    </row>
    <row r="21" spans="1:9" ht="15.75">
      <c r="A21" s="127"/>
      <c r="B21" s="31"/>
      <c r="C21" s="31"/>
      <c r="D21" s="31"/>
      <c r="E21" s="31"/>
      <c r="F21" s="31"/>
      <c r="G21" s="128"/>
    </row>
    <row r="22" spans="1:9" ht="15.75" customHeight="1">
      <c r="A22" s="485" t="s">
        <v>91</v>
      </c>
      <c r="B22" s="485"/>
      <c r="C22" s="485"/>
      <c r="D22" s="485"/>
      <c r="E22" s="485"/>
      <c r="F22" s="485"/>
      <c r="G22" s="485"/>
      <c r="H22" s="485"/>
      <c r="I22" s="485"/>
    </row>
    <row r="23" spans="1:9" ht="28.5" customHeight="1" thickBot="1">
      <c r="A23" s="485"/>
      <c r="B23" s="485"/>
      <c r="C23" s="485"/>
      <c r="D23" s="485"/>
      <c r="E23" s="485"/>
      <c r="F23" s="485"/>
      <c r="G23" s="485"/>
      <c r="H23" s="485"/>
      <c r="I23" s="485"/>
    </row>
    <row r="24" spans="1:9" ht="30" customHeight="1" thickBot="1">
      <c r="A24" s="129" t="s">
        <v>3</v>
      </c>
      <c r="B24" s="130" t="s">
        <v>76</v>
      </c>
      <c r="C24" s="130" t="s">
        <v>39</v>
      </c>
      <c r="D24" s="130" t="s">
        <v>6</v>
      </c>
      <c r="E24" s="130" t="s">
        <v>79</v>
      </c>
      <c r="F24" s="130" t="s">
        <v>92</v>
      </c>
      <c r="G24" s="131" t="s">
        <v>77</v>
      </c>
      <c r="H24" s="269" t="s">
        <v>93</v>
      </c>
      <c r="I24" s="270" t="s">
        <v>94</v>
      </c>
    </row>
    <row r="25" spans="1:9">
      <c r="A25" s="110" t="s">
        <v>95</v>
      </c>
      <c r="B25" s="271">
        <v>44619</v>
      </c>
      <c r="C25" s="132">
        <f>B25</f>
        <v>44619</v>
      </c>
      <c r="D25" s="133">
        <f>C25</f>
        <v>44619</v>
      </c>
      <c r="E25" s="113"/>
      <c r="F25" s="134"/>
      <c r="G25" s="272"/>
      <c r="H25" s="273"/>
      <c r="I25" s="274"/>
    </row>
    <row r="26" spans="1:9">
      <c r="A26" s="267" t="s">
        <v>96</v>
      </c>
      <c r="B26" s="275">
        <f>B25+2</f>
        <v>44621</v>
      </c>
      <c r="C26" s="135">
        <f t="shared" ref="C26:C32" si="2">B26</f>
        <v>44621</v>
      </c>
      <c r="D26" s="136">
        <f>D25+4</f>
        <v>44623</v>
      </c>
      <c r="E26" s="118">
        <f>D26+35</f>
        <v>44658</v>
      </c>
      <c r="F26" s="137">
        <f>E26+2</f>
        <v>44660</v>
      </c>
      <c r="G26" s="138">
        <f>F26+2</f>
        <v>44662</v>
      </c>
      <c r="H26" s="139">
        <f>G26+3</f>
        <v>44665</v>
      </c>
      <c r="I26" s="276">
        <f>H26+3</f>
        <v>44668</v>
      </c>
    </row>
    <row r="27" spans="1:9">
      <c r="A27" s="115" t="s">
        <v>97</v>
      </c>
      <c r="B27" s="275">
        <f>B25+7</f>
        <v>44626</v>
      </c>
      <c r="C27" s="135">
        <f t="shared" si="2"/>
        <v>44626</v>
      </c>
      <c r="D27" s="136">
        <f>C27</f>
        <v>44626</v>
      </c>
      <c r="E27" s="121"/>
      <c r="F27" s="140"/>
      <c r="G27" s="141"/>
      <c r="H27" s="139"/>
      <c r="I27" s="276"/>
    </row>
    <row r="28" spans="1:9">
      <c r="A28" s="115" t="s">
        <v>96</v>
      </c>
      <c r="B28" s="275">
        <f>B27+2</f>
        <v>44628</v>
      </c>
      <c r="C28" s="135">
        <f t="shared" si="2"/>
        <v>44628</v>
      </c>
      <c r="D28" s="136">
        <f>D26+7</f>
        <v>44630</v>
      </c>
      <c r="E28" s="118">
        <f>D28+35</f>
        <v>44665</v>
      </c>
      <c r="F28" s="137">
        <f>E28+2</f>
        <v>44667</v>
      </c>
      <c r="G28" s="138">
        <f>F28+2</f>
        <v>44669</v>
      </c>
      <c r="H28" s="139">
        <f>G28+3</f>
        <v>44672</v>
      </c>
      <c r="I28" s="276">
        <f>H28+3</f>
        <v>44675</v>
      </c>
    </row>
    <row r="29" spans="1:9">
      <c r="A29" s="115" t="s">
        <v>98</v>
      </c>
      <c r="B29" s="275">
        <f>B25+14</f>
        <v>44633</v>
      </c>
      <c r="C29" s="135">
        <f t="shared" si="2"/>
        <v>44633</v>
      </c>
      <c r="D29" s="136">
        <f>C29</f>
        <v>44633</v>
      </c>
      <c r="E29" s="121"/>
      <c r="F29" s="140"/>
      <c r="G29" s="141"/>
      <c r="H29" s="139"/>
      <c r="I29" s="276"/>
    </row>
    <row r="30" spans="1:9">
      <c r="A30" s="115" t="s">
        <v>99</v>
      </c>
      <c r="B30" s="275">
        <f>B29+2</f>
        <v>44635</v>
      </c>
      <c r="C30" s="36">
        <f t="shared" si="2"/>
        <v>44635</v>
      </c>
      <c r="D30" s="136">
        <f>D28+7</f>
        <v>44637</v>
      </c>
      <c r="E30" s="118">
        <f>D30+35</f>
        <v>44672</v>
      </c>
      <c r="F30" s="137">
        <f>E30+2</f>
        <v>44674</v>
      </c>
      <c r="G30" s="138">
        <f>F30+2</f>
        <v>44676</v>
      </c>
      <c r="H30" s="139">
        <f>G30+3</f>
        <v>44679</v>
      </c>
      <c r="I30" s="276">
        <f>H30+3</f>
        <v>44682</v>
      </c>
    </row>
    <row r="31" spans="1:9">
      <c r="A31" s="115" t="s">
        <v>100</v>
      </c>
      <c r="B31" s="277">
        <f>B29+7</f>
        <v>44640</v>
      </c>
      <c r="C31" s="142">
        <f t="shared" si="2"/>
        <v>44640</v>
      </c>
      <c r="D31" s="136">
        <f>C31</f>
        <v>44640</v>
      </c>
      <c r="E31" s="121"/>
      <c r="F31" s="140"/>
      <c r="G31" s="141"/>
      <c r="H31" s="139"/>
      <c r="I31" s="276"/>
    </row>
    <row r="32" spans="1:9">
      <c r="A32" s="115" t="s">
        <v>96</v>
      </c>
      <c r="B32" s="278">
        <f>B31+2</f>
        <v>44642</v>
      </c>
      <c r="C32" s="261">
        <f t="shared" si="2"/>
        <v>44642</v>
      </c>
      <c r="D32" s="262">
        <f>D30+7</f>
        <v>44644</v>
      </c>
      <c r="E32" s="263">
        <f>D32+35</f>
        <v>44679</v>
      </c>
      <c r="F32" s="264">
        <f>E32+2</f>
        <v>44681</v>
      </c>
      <c r="G32" s="265">
        <f>F32+2</f>
        <v>44683</v>
      </c>
      <c r="H32" s="266">
        <f>G32+3</f>
        <v>44686</v>
      </c>
      <c r="I32" s="279">
        <f>H32+3</f>
        <v>44689</v>
      </c>
    </row>
    <row r="33" spans="1:9">
      <c r="A33" s="120" t="s">
        <v>101</v>
      </c>
      <c r="B33" s="277">
        <f>B31+7</f>
        <v>44647</v>
      </c>
      <c r="C33" s="142">
        <f t="shared" ref="C33" si="3">B33</f>
        <v>44647</v>
      </c>
      <c r="D33" s="136">
        <f>C33</f>
        <v>44647</v>
      </c>
      <c r="E33" s="118"/>
      <c r="F33" s="118"/>
      <c r="G33" s="118"/>
      <c r="H33" s="118"/>
      <c r="I33" s="119"/>
    </row>
    <row r="34" spans="1:9" ht="15.75" thickBot="1">
      <c r="A34" s="268" t="s">
        <v>102</v>
      </c>
      <c r="B34" s="280">
        <f>B33+2</f>
        <v>44649</v>
      </c>
      <c r="C34" s="281">
        <f t="shared" ref="C34" si="4">B34</f>
        <v>44649</v>
      </c>
      <c r="D34" s="282">
        <f>D32+7</f>
        <v>44651</v>
      </c>
      <c r="E34" s="283">
        <f>D34+35</f>
        <v>44686</v>
      </c>
      <c r="F34" s="284">
        <f>E34+2</f>
        <v>44688</v>
      </c>
      <c r="G34" s="285">
        <f>F34+2</f>
        <v>44690</v>
      </c>
      <c r="H34" s="286">
        <f>G34+3</f>
        <v>44693</v>
      </c>
      <c r="I34" s="287">
        <f>H34+3</f>
        <v>44696</v>
      </c>
    </row>
    <row r="35" spans="1:9" ht="16.5" thickBot="1">
      <c r="A35" s="143"/>
      <c r="B35" s="84"/>
      <c r="C35" s="144"/>
      <c r="D35" s="144"/>
      <c r="E35" s="144"/>
      <c r="F35" s="145"/>
      <c r="G35" s="128"/>
    </row>
    <row r="36" spans="1:9" ht="16.5" thickBot="1">
      <c r="A36" s="486" t="s">
        <v>103</v>
      </c>
      <c r="B36" s="486"/>
      <c r="C36" s="486"/>
      <c r="D36" s="486"/>
      <c r="E36" s="486"/>
      <c r="F36" s="486"/>
      <c r="G36" s="128"/>
    </row>
    <row r="37" spans="1:9" ht="42.75" customHeight="1" thickBot="1">
      <c r="A37" s="146" t="s">
        <v>104</v>
      </c>
      <c r="B37" s="147" t="s">
        <v>105</v>
      </c>
      <c r="C37" s="148" t="s">
        <v>47</v>
      </c>
      <c r="D37" s="147" t="s">
        <v>6</v>
      </c>
      <c r="E37" s="149" t="s">
        <v>106</v>
      </c>
      <c r="F37" s="150" t="s">
        <v>107</v>
      </c>
      <c r="G37" s="128"/>
    </row>
    <row r="38" spans="1:9" ht="15.75">
      <c r="A38" s="55" t="s">
        <v>108</v>
      </c>
      <c r="B38" s="133">
        <v>44987</v>
      </c>
      <c r="C38" s="133">
        <f>B38+1</f>
        <v>44988</v>
      </c>
      <c r="D38" s="133">
        <f>C38+2</f>
        <v>44990</v>
      </c>
      <c r="E38" s="133">
        <f>D38+22</f>
        <v>45012</v>
      </c>
      <c r="F38" s="151">
        <f>E38+7</f>
        <v>45019</v>
      </c>
      <c r="G38" s="128"/>
    </row>
    <row r="39" spans="1:9" ht="15.75">
      <c r="A39" s="56" t="s">
        <v>109</v>
      </c>
      <c r="B39" s="136">
        <f>B38+7</f>
        <v>44994</v>
      </c>
      <c r="C39" s="136">
        <f t="shared" ref="C39:C41" si="5">B39+1</f>
        <v>44995</v>
      </c>
      <c r="D39" s="136">
        <f t="shared" ref="D39:D41" si="6">C39+2</f>
        <v>44997</v>
      </c>
      <c r="E39" s="136">
        <f t="shared" ref="E39:E41" si="7">D39+22</f>
        <v>45019</v>
      </c>
      <c r="F39" s="152">
        <f t="shared" ref="F39:F41" si="8">E39+7</f>
        <v>45026</v>
      </c>
      <c r="G39" s="128"/>
    </row>
    <row r="40" spans="1:9" ht="15.75">
      <c r="A40" s="56" t="s">
        <v>110</v>
      </c>
      <c r="B40" s="136">
        <f t="shared" ref="B40:B41" si="9">B39+7</f>
        <v>45001</v>
      </c>
      <c r="C40" s="136">
        <f t="shared" si="5"/>
        <v>45002</v>
      </c>
      <c r="D40" s="136">
        <f t="shared" si="6"/>
        <v>45004</v>
      </c>
      <c r="E40" s="136">
        <f t="shared" si="7"/>
        <v>45026</v>
      </c>
      <c r="F40" s="152">
        <f t="shared" si="8"/>
        <v>45033</v>
      </c>
      <c r="G40" s="128"/>
    </row>
    <row r="41" spans="1:9" ht="16.5" thickBot="1">
      <c r="A41" s="153" t="s">
        <v>111</v>
      </c>
      <c r="B41" s="154">
        <f t="shared" si="9"/>
        <v>45008</v>
      </c>
      <c r="C41" s="154">
        <f t="shared" si="5"/>
        <v>45009</v>
      </c>
      <c r="D41" s="154">
        <f t="shared" si="6"/>
        <v>45011</v>
      </c>
      <c r="E41" s="154">
        <f t="shared" si="7"/>
        <v>45033</v>
      </c>
      <c r="F41" s="155">
        <f t="shared" si="8"/>
        <v>45040</v>
      </c>
      <c r="G41" s="128"/>
    </row>
    <row r="42" spans="1:9" ht="16.5" thickBot="1">
      <c r="A42" s="156"/>
      <c r="B42" s="157"/>
      <c r="C42" s="157"/>
      <c r="D42" s="157"/>
      <c r="E42" s="158"/>
      <c r="F42" s="159"/>
      <c r="G42" s="128"/>
    </row>
    <row r="43" spans="1:9" ht="15.75">
      <c r="A43" s="487" t="s">
        <v>112</v>
      </c>
      <c r="B43" s="488"/>
      <c r="C43" s="488"/>
      <c r="D43" s="488"/>
      <c r="E43" s="488"/>
      <c r="F43" s="128"/>
    </row>
    <row r="44" spans="1:9" ht="20.25" customHeight="1" thickBot="1">
      <c r="A44" s="489" t="s">
        <v>113</v>
      </c>
      <c r="B44" s="490"/>
      <c r="C44" s="490"/>
      <c r="D44" s="490"/>
      <c r="E44" s="490"/>
      <c r="F44" s="128"/>
    </row>
    <row r="45" spans="1:9" ht="30.75" thickBot="1">
      <c r="A45" s="160" t="s">
        <v>114</v>
      </c>
      <c r="B45" s="161" t="s">
        <v>54</v>
      </c>
      <c r="C45" s="162" t="s">
        <v>47</v>
      </c>
      <c r="D45" s="162" t="s">
        <v>6</v>
      </c>
      <c r="E45" s="163" t="s">
        <v>115</v>
      </c>
      <c r="F45" s="128"/>
    </row>
    <row r="46" spans="1:9" ht="15.75">
      <c r="A46" s="164" t="s">
        <v>116</v>
      </c>
      <c r="B46" s="165">
        <v>44621</v>
      </c>
      <c r="C46" s="17">
        <f>B46</f>
        <v>44621</v>
      </c>
      <c r="D46" s="17">
        <f>C46+2</f>
        <v>44623</v>
      </c>
      <c r="E46" s="18">
        <f>D46+21</f>
        <v>44644</v>
      </c>
      <c r="F46" s="128"/>
    </row>
    <row r="47" spans="1:9" ht="15" customHeight="1">
      <c r="A47" s="166" t="s">
        <v>117</v>
      </c>
      <c r="B47" s="167">
        <f>B46+7</f>
        <v>44628</v>
      </c>
      <c r="C47" s="168">
        <f>B47</f>
        <v>44628</v>
      </c>
      <c r="D47" s="168">
        <f>C47+2</f>
        <v>44630</v>
      </c>
      <c r="E47" s="53">
        <f>D47+21</f>
        <v>44651</v>
      </c>
      <c r="F47" s="128"/>
    </row>
    <row r="48" spans="1:9" ht="15.75">
      <c r="A48" s="166" t="s">
        <v>118</v>
      </c>
      <c r="B48" s="167">
        <f t="shared" ref="B48:B50" si="10">B47+7</f>
        <v>44635</v>
      </c>
      <c r="C48" s="168">
        <f t="shared" ref="C48:C49" si="11">B48</f>
        <v>44635</v>
      </c>
      <c r="D48" s="168">
        <f t="shared" ref="D48:D49" si="12">C48+2</f>
        <v>44637</v>
      </c>
      <c r="E48" s="53">
        <f t="shared" ref="E48:E49" si="13">D48+21</f>
        <v>44658</v>
      </c>
      <c r="F48" s="128"/>
    </row>
    <row r="49" spans="1:8" ht="15.75">
      <c r="A49" s="196" t="s">
        <v>119</v>
      </c>
      <c r="B49" s="295">
        <f t="shared" si="10"/>
        <v>44642</v>
      </c>
      <c r="C49" s="296">
        <f t="shared" si="11"/>
        <v>44642</v>
      </c>
      <c r="D49" s="296">
        <f t="shared" si="12"/>
        <v>44644</v>
      </c>
      <c r="E49" s="297">
        <f t="shared" si="13"/>
        <v>44665</v>
      </c>
      <c r="F49" s="128"/>
    </row>
    <row r="50" spans="1:8" ht="16.5" thickBot="1">
      <c r="A50" s="169" t="s">
        <v>120</v>
      </c>
      <c r="B50" s="170">
        <f t="shared" si="10"/>
        <v>44649</v>
      </c>
      <c r="C50" s="171">
        <f t="shared" ref="C50" si="14">B50</f>
        <v>44649</v>
      </c>
      <c r="D50" s="171">
        <f t="shared" ref="D50" si="15">C50+2</f>
        <v>44651</v>
      </c>
      <c r="E50" s="172">
        <f t="shared" ref="E50" si="16">D50+21</f>
        <v>44672</v>
      </c>
      <c r="F50" s="128"/>
    </row>
    <row r="51" spans="1:8" ht="15.75">
      <c r="A51" s="173"/>
      <c r="B51" s="157"/>
      <c r="C51" s="157"/>
      <c r="D51" s="157"/>
      <c r="E51" s="158"/>
      <c r="F51" s="128"/>
    </row>
    <row r="52" spans="1:8" ht="16.5" thickBot="1">
      <c r="A52" s="173"/>
      <c r="B52" s="157"/>
      <c r="C52" s="157"/>
      <c r="D52" s="157"/>
      <c r="E52" s="158"/>
      <c r="F52" s="128"/>
    </row>
    <row r="53" spans="1:8" ht="15.75">
      <c r="A53" s="487" t="s">
        <v>121</v>
      </c>
      <c r="B53" s="488"/>
      <c r="C53" s="488"/>
      <c r="D53" s="488"/>
      <c r="E53" s="488"/>
      <c r="F53" s="128"/>
    </row>
    <row r="54" spans="1:8" ht="16.5" thickBot="1">
      <c r="A54" s="489" t="s">
        <v>113</v>
      </c>
      <c r="B54" s="490"/>
      <c r="C54" s="490"/>
      <c r="D54" s="490"/>
      <c r="E54" s="490"/>
      <c r="F54" s="128"/>
    </row>
    <row r="55" spans="1:8" ht="30.75" thickBot="1">
      <c r="A55" s="160" t="s">
        <v>114</v>
      </c>
      <c r="B55" s="161" t="s">
        <v>122</v>
      </c>
      <c r="C55" s="162" t="s">
        <v>47</v>
      </c>
      <c r="D55" s="162" t="s">
        <v>6</v>
      </c>
      <c r="E55" s="163" t="s">
        <v>123</v>
      </c>
      <c r="F55" s="128"/>
    </row>
    <row r="56" spans="1:8" ht="15.75">
      <c r="A56" s="164" t="s">
        <v>124</v>
      </c>
      <c r="B56" s="165">
        <v>44623</v>
      </c>
      <c r="C56" s="17">
        <f>B56</f>
        <v>44623</v>
      </c>
      <c r="D56" s="17">
        <f>C56+2</f>
        <v>44625</v>
      </c>
      <c r="E56" s="18">
        <f>D56+22</f>
        <v>44647</v>
      </c>
      <c r="F56" s="128"/>
    </row>
    <row r="57" spans="1:8" ht="15.75">
      <c r="A57" s="231" t="s">
        <v>125</v>
      </c>
      <c r="B57" s="167">
        <f>B56+7</f>
        <v>44630</v>
      </c>
      <c r="C57" s="54">
        <f>B57</f>
        <v>44630</v>
      </c>
      <c r="D57" s="54">
        <f>C57+2</f>
        <v>44632</v>
      </c>
      <c r="E57" s="53">
        <f>D57+22</f>
        <v>44654</v>
      </c>
      <c r="F57" s="128"/>
    </row>
    <row r="58" spans="1:8" ht="15.75">
      <c r="A58" s="166" t="s">
        <v>126</v>
      </c>
      <c r="B58" s="167">
        <f t="shared" ref="B58:B59" si="17">B57+7</f>
        <v>44637</v>
      </c>
      <c r="C58" s="168">
        <f t="shared" ref="C58:C59" si="18">B58</f>
        <v>44637</v>
      </c>
      <c r="D58" s="168">
        <f t="shared" ref="D58:D59" si="19">C58+2</f>
        <v>44639</v>
      </c>
      <c r="E58" s="53">
        <f t="shared" ref="E58:E59" si="20">D58+22</f>
        <v>44661</v>
      </c>
      <c r="F58" s="159"/>
      <c r="G58" s="128"/>
    </row>
    <row r="59" spans="1:8" ht="16.5" thickBot="1">
      <c r="A59" s="169" t="s">
        <v>127</v>
      </c>
      <c r="B59" s="170">
        <f t="shared" si="17"/>
        <v>44644</v>
      </c>
      <c r="C59" s="171">
        <f t="shared" si="18"/>
        <v>44644</v>
      </c>
      <c r="D59" s="171">
        <f t="shared" si="19"/>
        <v>44646</v>
      </c>
      <c r="E59" s="172">
        <f t="shared" si="20"/>
        <v>44668</v>
      </c>
      <c r="F59" s="159"/>
      <c r="G59" s="128"/>
    </row>
    <row r="60" spans="1:8" ht="15.75">
      <c r="A60" s="174"/>
      <c r="B60" s="84"/>
      <c r="C60" s="84"/>
      <c r="D60" s="144"/>
      <c r="E60" s="144"/>
      <c r="F60" s="144"/>
      <c r="G60" s="128"/>
    </row>
    <row r="61" spans="1:8" ht="15.75" thickBot="1">
      <c r="A61" s="175" t="s">
        <v>128</v>
      </c>
      <c r="B61" s="176"/>
      <c r="C61" s="176"/>
      <c r="D61" s="176"/>
      <c r="E61" s="176"/>
      <c r="F61" s="176"/>
      <c r="G61" s="176"/>
      <c r="H61" s="176"/>
    </row>
    <row r="62" spans="1:8" ht="30.75" thickBot="1">
      <c r="A62" s="177" t="s">
        <v>104</v>
      </c>
      <c r="B62" s="161" t="s">
        <v>27</v>
      </c>
      <c r="C62" s="162" t="s">
        <v>47</v>
      </c>
      <c r="D62" s="162" t="s">
        <v>6</v>
      </c>
      <c r="E62" s="162" t="s">
        <v>129</v>
      </c>
      <c r="F62" s="162" t="s">
        <v>130</v>
      </c>
      <c r="G62" s="178" t="s">
        <v>131</v>
      </c>
      <c r="H62" s="179" t="s">
        <v>132</v>
      </c>
    </row>
    <row r="63" spans="1:8" ht="15.6" customHeight="1">
      <c r="A63" s="406" t="s">
        <v>133</v>
      </c>
      <c r="B63" s="405">
        <f>D63-4</f>
        <v>44621</v>
      </c>
      <c r="C63" s="132" t="s">
        <v>134</v>
      </c>
      <c r="D63" s="133">
        <v>44625</v>
      </c>
      <c r="E63" s="133">
        <f>D63+15</f>
        <v>44640</v>
      </c>
      <c r="F63" s="132">
        <f>E63+2</f>
        <v>44642</v>
      </c>
      <c r="G63" s="404">
        <f>F63+2</f>
        <v>44644</v>
      </c>
      <c r="H63" s="301">
        <f>G63+2</f>
        <v>44646</v>
      </c>
    </row>
    <row r="64" spans="1:8" ht="19.5" customHeight="1" thickBot="1">
      <c r="A64" s="407" t="s">
        <v>135</v>
      </c>
      <c r="B64" s="310">
        <f>D64-4</f>
        <v>44628</v>
      </c>
      <c r="C64" s="308" t="s">
        <v>134</v>
      </c>
      <c r="D64" s="154">
        <f>D63+7</f>
        <v>44632</v>
      </c>
      <c r="E64" s="154">
        <f t="shared" ref="E64" si="21">D64+15</f>
        <v>44647</v>
      </c>
      <c r="F64" s="308">
        <f t="shared" ref="F64:G64" si="22">E64+2</f>
        <v>44649</v>
      </c>
      <c r="G64" s="154">
        <f t="shared" si="22"/>
        <v>44651</v>
      </c>
      <c r="H64" s="309">
        <f>G64+2</f>
        <v>44653</v>
      </c>
    </row>
    <row r="65" spans="1:9" ht="15.6" customHeight="1">
      <c r="A65" s="180"/>
      <c r="B65" s="84"/>
      <c r="C65" s="84"/>
      <c r="D65" s="144"/>
      <c r="E65" s="144"/>
      <c r="F65" s="84"/>
      <c r="G65" s="128"/>
    </row>
    <row r="66" spans="1:9" ht="15.75">
      <c r="B66" s="84"/>
      <c r="C66" s="84"/>
      <c r="D66" s="144"/>
      <c r="E66" s="144"/>
      <c r="F66" s="145"/>
      <c r="G66" s="128"/>
    </row>
    <row r="67" spans="1:9" ht="15.75" thickBot="1">
      <c r="A67" s="181" t="s">
        <v>136</v>
      </c>
      <c r="B67" s="182"/>
      <c r="C67" s="182"/>
      <c r="D67" s="182"/>
      <c r="E67" s="182"/>
      <c r="F67" s="182"/>
      <c r="G67" s="182"/>
      <c r="H67" s="182"/>
    </row>
    <row r="68" spans="1:9" ht="30.75" thickBot="1">
      <c r="A68" s="183" t="s">
        <v>104</v>
      </c>
      <c r="B68" s="184" t="s">
        <v>27</v>
      </c>
      <c r="C68" s="185" t="s">
        <v>47</v>
      </c>
      <c r="D68" s="185" t="s">
        <v>6</v>
      </c>
      <c r="E68" s="185" t="s">
        <v>137</v>
      </c>
      <c r="F68" s="186" t="s">
        <v>129</v>
      </c>
      <c r="G68" s="185" t="s">
        <v>138</v>
      </c>
      <c r="H68" s="187" t="s">
        <v>130</v>
      </c>
    </row>
    <row r="69" spans="1:9" ht="15.75">
      <c r="A69" s="475" t="s">
        <v>139</v>
      </c>
      <c r="B69" s="315">
        <f>D69-2</f>
        <v>44619</v>
      </c>
      <c r="C69" s="42" t="s">
        <v>134</v>
      </c>
      <c r="D69" s="42">
        <v>44621</v>
      </c>
      <c r="E69" s="42">
        <f>D69+8</f>
        <v>44629</v>
      </c>
      <c r="F69" s="311">
        <f t="shared" ref="F69" si="23">D69+17</f>
        <v>44638</v>
      </c>
      <c r="G69" s="302">
        <f t="shared" ref="G69" si="24">F69+3</f>
        <v>44641</v>
      </c>
      <c r="H69" s="303">
        <f>G69+2</f>
        <v>44643</v>
      </c>
    </row>
    <row r="70" spans="1:9" ht="16.5" thickBot="1">
      <c r="A70" s="438" t="s">
        <v>140</v>
      </c>
      <c r="B70" s="439">
        <f>D70-2</f>
        <v>44626</v>
      </c>
      <c r="C70" s="440" t="s">
        <v>134</v>
      </c>
      <c r="D70" s="440">
        <v>44628</v>
      </c>
      <c r="E70" s="440">
        <f>D70+8</f>
        <v>44636</v>
      </c>
      <c r="F70" s="441">
        <f>D70+17</f>
        <v>44645</v>
      </c>
      <c r="G70" s="442">
        <f>F70+3</f>
        <v>44648</v>
      </c>
      <c r="H70" s="443">
        <f>G70+2</f>
        <v>44650</v>
      </c>
    </row>
    <row r="71" spans="1:9" ht="15.75">
      <c r="A71" s="465" t="s">
        <v>141</v>
      </c>
      <c r="B71" s="444">
        <f>D71-2</f>
        <v>44998</v>
      </c>
      <c r="C71" s="42" t="s">
        <v>134</v>
      </c>
      <c r="D71" s="42">
        <v>45000</v>
      </c>
      <c r="E71" s="42">
        <f>D71+8</f>
        <v>45008</v>
      </c>
      <c r="F71" s="311">
        <f>D71+17</f>
        <v>45017</v>
      </c>
      <c r="G71" s="302">
        <f>F71+3</f>
        <v>45020</v>
      </c>
      <c r="H71" s="303">
        <f>G71+2</f>
        <v>45022</v>
      </c>
    </row>
    <row r="72" spans="1:9" ht="30.75" thickBot="1">
      <c r="A72" s="445" t="s">
        <v>142</v>
      </c>
      <c r="B72" s="446">
        <f>D72-2</f>
        <v>45005</v>
      </c>
      <c r="C72" s="43" t="s">
        <v>134</v>
      </c>
      <c r="D72" s="43">
        <v>45007</v>
      </c>
      <c r="E72" s="43">
        <f>D72+8</f>
        <v>45015</v>
      </c>
      <c r="F72" s="312">
        <f>D72+17</f>
        <v>45024</v>
      </c>
      <c r="G72" s="313">
        <f>F72+3</f>
        <v>45027</v>
      </c>
      <c r="H72" s="314">
        <f>G72+2</f>
        <v>45029</v>
      </c>
    </row>
    <row r="73" spans="1:9" ht="16.5" thickBot="1">
      <c r="A73" s="403" t="s">
        <v>143</v>
      </c>
      <c r="B73" s="433">
        <f>D73-2</f>
        <v>45012</v>
      </c>
      <c r="C73" s="434" t="s">
        <v>134</v>
      </c>
      <c r="D73" s="434">
        <v>45014</v>
      </c>
      <c r="E73" s="434">
        <f>D73+8</f>
        <v>45022</v>
      </c>
      <c r="F73" s="435">
        <f>D73+17</f>
        <v>45031</v>
      </c>
      <c r="G73" s="436">
        <f>F73+3</f>
        <v>45034</v>
      </c>
      <c r="H73" s="437">
        <f>G73+2</f>
        <v>45036</v>
      </c>
    </row>
    <row r="74" spans="1:9" ht="15.75">
      <c r="A74" s="180"/>
      <c r="B74" s="188"/>
      <c r="C74" s="189"/>
      <c r="D74" s="190"/>
      <c r="E74" s="190"/>
      <c r="F74" s="191"/>
      <c r="G74" s="128"/>
    </row>
    <row r="75" spans="1:9" ht="15.75" thickBot="1">
      <c r="A75" s="67" t="s">
        <v>144</v>
      </c>
      <c r="B75" s="68"/>
      <c r="C75" s="68"/>
      <c r="D75" s="68"/>
      <c r="E75" s="68"/>
      <c r="F75" s="68"/>
      <c r="G75" s="68"/>
      <c r="H75" s="68"/>
      <c r="I75" s="68"/>
    </row>
    <row r="76" spans="1:9" ht="30.75" thickBot="1">
      <c r="A76" s="192" t="s">
        <v>104</v>
      </c>
      <c r="B76" s="184" t="s">
        <v>27</v>
      </c>
      <c r="C76" s="185" t="s">
        <v>47</v>
      </c>
      <c r="D76" s="185" t="s">
        <v>6</v>
      </c>
      <c r="E76" s="185" t="s">
        <v>145</v>
      </c>
      <c r="F76" s="185" t="s">
        <v>146</v>
      </c>
      <c r="G76" s="193" t="s">
        <v>130</v>
      </c>
      <c r="H76" s="194" t="s">
        <v>147</v>
      </c>
      <c r="I76" s="195" t="s">
        <v>148</v>
      </c>
    </row>
    <row r="77" spans="1:9" ht="30">
      <c r="A77" s="320" t="s">
        <v>149</v>
      </c>
      <c r="B77" s="165">
        <f>D77-3</f>
        <v>44623</v>
      </c>
      <c r="C77" s="42" t="s">
        <v>134</v>
      </c>
      <c r="D77" s="42">
        <v>44626</v>
      </c>
      <c r="E77" s="42">
        <f>D77+7</f>
        <v>44633</v>
      </c>
      <c r="F77" s="299">
        <f>D77+15</f>
        <v>44641</v>
      </c>
      <c r="G77" s="302">
        <f t="shared" ref="G77:H79" si="25">F77+2</f>
        <v>44643</v>
      </c>
      <c r="H77" s="306">
        <f t="shared" si="25"/>
        <v>44645</v>
      </c>
      <c r="I77" s="303">
        <f>H77+4</f>
        <v>44649</v>
      </c>
    </row>
    <row r="78" spans="1:9" ht="15.75">
      <c r="A78" s="166" t="s">
        <v>150</v>
      </c>
      <c r="B78" s="318">
        <f>D78-3</f>
        <v>44633</v>
      </c>
      <c r="C78" s="41" t="s">
        <v>134</v>
      </c>
      <c r="D78" s="41">
        <v>44636</v>
      </c>
      <c r="E78" s="41">
        <f>D78+7</f>
        <v>44643</v>
      </c>
      <c r="F78" s="316">
        <f>D78+15</f>
        <v>44651</v>
      </c>
      <c r="G78" s="304">
        <f t="shared" si="25"/>
        <v>44653</v>
      </c>
      <c r="H78" s="307">
        <f t="shared" si="25"/>
        <v>44655</v>
      </c>
      <c r="I78" s="305">
        <f>H78+4</f>
        <v>44659</v>
      </c>
    </row>
    <row r="79" spans="1:9" ht="16.5" thickBot="1">
      <c r="A79" s="169" t="s">
        <v>151</v>
      </c>
      <c r="B79" s="319">
        <f>D79-3</f>
        <v>44637</v>
      </c>
      <c r="C79" s="43" t="s">
        <v>134</v>
      </c>
      <c r="D79" s="43">
        <v>44640</v>
      </c>
      <c r="E79" s="43">
        <f>D79+7</f>
        <v>44647</v>
      </c>
      <c r="F79" s="300">
        <f>D79+15</f>
        <v>44655</v>
      </c>
      <c r="G79" s="313">
        <f t="shared" si="25"/>
        <v>44657</v>
      </c>
      <c r="H79" s="317">
        <f t="shared" si="25"/>
        <v>44659</v>
      </c>
      <c r="I79" s="314">
        <f>H79+4</f>
        <v>44663</v>
      </c>
    </row>
    <row r="80" spans="1:9" ht="15.75">
      <c r="A80" s="180"/>
      <c r="B80" s="144"/>
      <c r="C80" s="197"/>
      <c r="D80" s="188"/>
      <c r="E80" s="190"/>
      <c r="F80" s="191"/>
      <c r="G80" s="198"/>
    </row>
    <row r="81" spans="1:8" ht="16.5" thickBot="1">
      <c r="A81" s="199" t="s">
        <v>152</v>
      </c>
      <c r="B81" s="200"/>
      <c r="C81" s="200"/>
      <c r="D81" s="200"/>
      <c r="E81" s="200"/>
      <c r="F81" s="200"/>
      <c r="G81" s="200"/>
    </row>
    <row r="82" spans="1:8" ht="36" customHeight="1" thickBot="1">
      <c r="A82" s="201" t="s">
        <v>3</v>
      </c>
      <c r="B82" s="202" t="s">
        <v>76</v>
      </c>
      <c r="C82" s="203" t="s">
        <v>47</v>
      </c>
      <c r="D82" s="203" t="s">
        <v>6</v>
      </c>
      <c r="E82" s="203" t="s">
        <v>146</v>
      </c>
      <c r="F82" s="203" t="s">
        <v>153</v>
      </c>
      <c r="G82" s="204" t="s">
        <v>154</v>
      </c>
    </row>
    <row r="83" spans="1:8" ht="16.5" thickBot="1">
      <c r="A83" s="398" t="s">
        <v>155</v>
      </c>
      <c r="B83" s="399">
        <f>D83-2</f>
        <v>44637</v>
      </c>
      <c r="C83" s="400" t="s">
        <v>134</v>
      </c>
      <c r="D83" s="401">
        <v>44639</v>
      </c>
      <c r="E83" s="401">
        <f>D83+15</f>
        <v>44654</v>
      </c>
      <c r="F83" s="401">
        <f>D83+17</f>
        <v>44656</v>
      </c>
      <c r="G83" s="402">
        <f>F83+2</f>
        <v>44658</v>
      </c>
    </row>
    <row r="84" spans="1:8" ht="15.75">
      <c r="G84" s="198"/>
    </row>
    <row r="85" spans="1:8" ht="15.75" thickBot="1">
      <c r="A85" s="67" t="s">
        <v>156</v>
      </c>
      <c r="B85" s="68"/>
      <c r="C85" s="68"/>
      <c r="D85" s="68"/>
      <c r="E85" s="68"/>
      <c r="F85" s="68"/>
      <c r="G85" s="68"/>
    </row>
    <row r="86" spans="1:8" ht="30.75" thickBot="1">
      <c r="A86" s="205" t="s">
        <v>104</v>
      </c>
      <c r="B86" s="206" t="s">
        <v>27</v>
      </c>
      <c r="C86" s="207" t="s">
        <v>28</v>
      </c>
      <c r="D86" s="208" t="s">
        <v>6</v>
      </c>
      <c r="E86" s="147" t="s">
        <v>157</v>
      </c>
      <c r="F86" s="206" t="s">
        <v>158</v>
      </c>
      <c r="G86" s="207" t="s">
        <v>159</v>
      </c>
    </row>
    <row r="87" spans="1:8" ht="15.75">
      <c r="A87" s="391" t="s">
        <v>160</v>
      </c>
      <c r="B87" s="388">
        <f>D87-4</f>
        <v>44621</v>
      </c>
      <c r="C87" s="389" t="s">
        <v>134</v>
      </c>
      <c r="D87" s="389">
        <v>44625</v>
      </c>
      <c r="E87" s="393">
        <f>D87+17</f>
        <v>44642</v>
      </c>
      <c r="F87" s="396">
        <f>E87+2</f>
        <v>44644</v>
      </c>
      <c r="G87" s="322">
        <f>F87+2</f>
        <v>44646</v>
      </c>
    </row>
    <row r="88" spans="1:8" ht="15.75">
      <c r="A88" s="385" t="s">
        <v>161</v>
      </c>
      <c r="B88" s="275">
        <f>D88-3</f>
        <v>44633</v>
      </c>
      <c r="C88" s="41" t="s">
        <v>134</v>
      </c>
      <c r="D88" s="41">
        <v>44636</v>
      </c>
      <c r="E88" s="394">
        <f t="shared" ref="E88:E91" si="26">D88+17</f>
        <v>44653</v>
      </c>
      <c r="F88" s="390">
        <f t="shared" ref="F88:G91" si="27">E88+2</f>
        <v>44655</v>
      </c>
      <c r="G88" s="323">
        <f t="shared" si="27"/>
        <v>44657</v>
      </c>
    </row>
    <row r="89" spans="1:8" ht="15.75" hidden="1">
      <c r="A89" s="386" t="s">
        <v>162</v>
      </c>
      <c r="B89" s="275">
        <f t="shared" ref="B89" si="28">D89-2</f>
        <v>44879</v>
      </c>
      <c r="C89" s="41" t="s">
        <v>134</v>
      </c>
      <c r="D89" s="41">
        <v>44881</v>
      </c>
      <c r="E89" s="394">
        <f t="shared" si="26"/>
        <v>44898</v>
      </c>
      <c r="F89" s="390">
        <f t="shared" si="27"/>
        <v>44900</v>
      </c>
      <c r="G89" s="323">
        <f t="shared" si="27"/>
        <v>44902</v>
      </c>
    </row>
    <row r="90" spans="1:8" s="209" customFormat="1" ht="15.75">
      <c r="A90" s="387" t="s">
        <v>163</v>
      </c>
      <c r="B90" s="275">
        <f>D90-3</f>
        <v>44636</v>
      </c>
      <c r="C90" s="41" t="s">
        <v>134</v>
      </c>
      <c r="D90" s="41">
        <v>44639</v>
      </c>
      <c r="E90" s="394">
        <f t="shared" si="26"/>
        <v>44656</v>
      </c>
      <c r="F90" s="390">
        <f t="shared" si="27"/>
        <v>44658</v>
      </c>
      <c r="G90" s="323">
        <f t="shared" si="27"/>
        <v>44660</v>
      </c>
    </row>
    <row r="91" spans="1:8" s="209" customFormat="1" ht="16.5" thickBot="1">
      <c r="A91" s="392" t="s">
        <v>164</v>
      </c>
      <c r="B91" s="298">
        <f>D91-3</f>
        <v>44647</v>
      </c>
      <c r="C91" s="43" t="s">
        <v>134</v>
      </c>
      <c r="D91" s="43">
        <v>44650</v>
      </c>
      <c r="E91" s="395">
        <f t="shared" si="26"/>
        <v>44667</v>
      </c>
      <c r="F91" s="397">
        <f t="shared" si="27"/>
        <v>44669</v>
      </c>
      <c r="G91" s="324">
        <f t="shared" si="27"/>
        <v>44671</v>
      </c>
    </row>
    <row r="92" spans="1:8" s="209" customFormat="1" ht="15.75">
      <c r="A92" s="210"/>
      <c r="B92" s="211"/>
      <c r="C92" s="190"/>
      <c r="D92" s="190"/>
      <c r="E92" s="190"/>
      <c r="F92" s="212"/>
      <c r="G92" s="213"/>
    </row>
    <row r="93" spans="1:8" ht="16.5" thickBot="1">
      <c r="A93" s="198"/>
      <c r="B93" s="214"/>
      <c r="C93" s="215"/>
      <c r="D93" s="215"/>
      <c r="E93" s="215"/>
      <c r="F93" s="215"/>
      <c r="G93" s="216"/>
    </row>
    <row r="94" spans="1:8" ht="26.25" customHeight="1" thickBot="1">
      <c r="A94" s="491" t="s">
        <v>165</v>
      </c>
      <c r="B94" s="492"/>
      <c r="C94" s="492"/>
      <c r="D94" s="492"/>
      <c r="E94" s="492"/>
      <c r="F94" s="492"/>
    </row>
    <row r="95" spans="1:8" ht="33" customHeight="1" thickBot="1">
      <c r="A95" s="217" t="s">
        <v>3</v>
      </c>
      <c r="B95" s="218" t="s">
        <v>27</v>
      </c>
      <c r="C95" s="219" t="s">
        <v>47</v>
      </c>
      <c r="D95" s="220" t="s">
        <v>6</v>
      </c>
      <c r="E95" s="220" t="s">
        <v>166</v>
      </c>
      <c r="F95" s="221" t="s">
        <v>167</v>
      </c>
      <c r="G95" s="216"/>
      <c r="H95" s="216"/>
    </row>
    <row r="96" spans="1:8" ht="19.5" customHeight="1">
      <c r="A96" s="321" t="s">
        <v>168</v>
      </c>
      <c r="B96" s="380">
        <f t="shared" ref="B96:B99" si="29">D96-3</f>
        <v>44988</v>
      </c>
      <c r="C96" s="373" t="s">
        <v>134</v>
      </c>
      <c r="D96" s="374">
        <v>44991</v>
      </c>
      <c r="E96" s="372">
        <f t="shared" ref="E96" si="30">D96+6</f>
        <v>44997</v>
      </c>
      <c r="F96" s="375">
        <f>E96+1</f>
        <v>44998</v>
      </c>
      <c r="G96" s="216"/>
      <c r="H96" s="216"/>
    </row>
    <row r="97" spans="1:8" ht="16.5" customHeight="1">
      <c r="A97" s="382" t="s">
        <v>169</v>
      </c>
      <c r="B97" s="381">
        <f t="shared" si="29"/>
        <v>44995</v>
      </c>
      <c r="C97" s="371" t="s">
        <v>134</v>
      </c>
      <c r="D97" s="370">
        <f>D96+7</f>
        <v>44998</v>
      </c>
      <c r="E97" s="370">
        <f t="shared" ref="E97" si="31">D97+6</f>
        <v>45004</v>
      </c>
      <c r="F97" s="376">
        <f>E97+1</f>
        <v>45005</v>
      </c>
      <c r="G97" s="216"/>
      <c r="H97" s="216"/>
    </row>
    <row r="98" spans="1:8" ht="17.25" customHeight="1">
      <c r="A98" s="382" t="s">
        <v>170</v>
      </c>
      <c r="B98" s="381">
        <f t="shared" si="29"/>
        <v>45002</v>
      </c>
      <c r="C98" s="371" t="s">
        <v>134</v>
      </c>
      <c r="D98" s="370">
        <f>D97+7</f>
        <v>45005</v>
      </c>
      <c r="E98" s="370">
        <f>D98+6</f>
        <v>45011</v>
      </c>
      <c r="F98" s="376">
        <f t="shared" ref="F98:F99" si="32">E98+1</f>
        <v>45012</v>
      </c>
      <c r="G98" s="216"/>
      <c r="H98" s="216"/>
    </row>
    <row r="99" spans="1:8" ht="17.25" customHeight="1" thickBot="1">
      <c r="A99" s="384" t="s">
        <v>171</v>
      </c>
      <c r="B99" s="383">
        <f t="shared" si="29"/>
        <v>45009</v>
      </c>
      <c r="C99" s="378" t="s">
        <v>134</v>
      </c>
      <c r="D99" s="377">
        <f>D98+7</f>
        <v>45012</v>
      </c>
      <c r="E99" s="377">
        <f>D99+6</f>
        <v>45018</v>
      </c>
      <c r="F99" s="379">
        <f t="shared" si="32"/>
        <v>45019</v>
      </c>
      <c r="G99" s="216"/>
      <c r="H99" s="216"/>
    </row>
    <row r="100" spans="1:8" ht="17.25" customHeight="1">
      <c r="A100" s="222"/>
      <c r="B100" s="223"/>
      <c r="C100" s="224"/>
      <c r="D100" s="223"/>
      <c r="E100" s="223"/>
      <c r="F100" s="223"/>
      <c r="G100" s="216"/>
      <c r="H100" s="216"/>
    </row>
    <row r="101" spans="1:8" ht="17.25" customHeight="1" thickBot="1">
      <c r="A101" s="225" t="s">
        <v>172</v>
      </c>
      <c r="B101" s="226" t="s">
        <v>173</v>
      </c>
      <c r="C101" s="226" t="s">
        <v>173</v>
      </c>
      <c r="D101" s="226" t="s">
        <v>173</v>
      </c>
      <c r="E101" s="226" t="s">
        <v>173</v>
      </c>
      <c r="F101" s="226" t="s">
        <v>173</v>
      </c>
      <c r="G101" s="226" t="s">
        <v>173</v>
      </c>
      <c r="H101" s="227" t="s">
        <v>173</v>
      </c>
    </row>
    <row r="102" spans="1:8" ht="37.5" customHeight="1" thickBot="1">
      <c r="A102" s="228" t="s">
        <v>3</v>
      </c>
      <c r="B102" s="229" t="s">
        <v>27</v>
      </c>
      <c r="C102" s="230" t="s">
        <v>47</v>
      </c>
      <c r="D102" s="230" t="s">
        <v>6</v>
      </c>
      <c r="E102" s="230" t="s">
        <v>167</v>
      </c>
      <c r="F102" s="230" t="s">
        <v>174</v>
      </c>
      <c r="G102" s="230" t="s">
        <v>175</v>
      </c>
      <c r="H102" s="230" t="s">
        <v>176</v>
      </c>
    </row>
    <row r="103" spans="1:8" ht="17.25" customHeight="1">
      <c r="A103" s="348" t="s">
        <v>177</v>
      </c>
      <c r="B103" s="365">
        <f>D103-3</f>
        <v>44988</v>
      </c>
      <c r="C103" s="366" t="s">
        <v>134</v>
      </c>
      <c r="D103" s="347">
        <v>44991</v>
      </c>
      <c r="E103" s="347">
        <v>45001</v>
      </c>
      <c r="F103" s="347">
        <f>E103+2</f>
        <v>45003</v>
      </c>
      <c r="G103" s="347" t="s">
        <v>178</v>
      </c>
      <c r="H103" s="367" t="s">
        <v>178</v>
      </c>
    </row>
    <row r="104" spans="1:8" ht="17.25" customHeight="1">
      <c r="A104" s="349" t="s">
        <v>117</v>
      </c>
      <c r="B104" s="368"/>
      <c r="C104" s="333"/>
      <c r="D104" s="325">
        <v>44998</v>
      </c>
      <c r="E104" s="325"/>
      <c r="F104" s="325"/>
      <c r="G104" s="325"/>
      <c r="H104" s="334"/>
    </row>
    <row r="105" spans="1:8" ht="17.25" customHeight="1">
      <c r="A105" s="349" t="s">
        <v>117</v>
      </c>
      <c r="B105" s="368"/>
      <c r="C105" s="333"/>
      <c r="D105" s="325">
        <v>45006</v>
      </c>
      <c r="E105" s="325"/>
      <c r="F105" s="325"/>
      <c r="G105" s="325"/>
      <c r="H105" s="334"/>
    </row>
    <row r="106" spans="1:8" ht="17.25" customHeight="1">
      <c r="A106" s="349" t="s">
        <v>117</v>
      </c>
      <c r="B106" s="369"/>
      <c r="C106" s="335"/>
      <c r="D106" s="329">
        <v>45013</v>
      </c>
      <c r="E106" s="327"/>
      <c r="F106" s="327"/>
      <c r="G106" s="327"/>
      <c r="H106" s="336"/>
    </row>
    <row r="107" spans="1:8" ht="15.75">
      <c r="A107" s="232"/>
      <c r="B107" s="233"/>
      <c r="C107" s="233"/>
      <c r="D107" s="233"/>
      <c r="E107" s="233"/>
      <c r="F107" s="233"/>
      <c r="G107" s="216"/>
    </row>
    <row r="108" spans="1:8" ht="16.5" thickBot="1">
      <c r="A108" s="234" t="s">
        <v>179</v>
      </c>
      <c r="B108" s="235"/>
      <c r="C108" s="235"/>
      <c r="D108" s="235"/>
      <c r="E108" s="235"/>
      <c r="F108" s="235"/>
      <c r="G108" s="235"/>
    </row>
    <row r="109" spans="1:8" ht="30.75" thickBot="1">
      <c r="A109" s="350" t="s">
        <v>3</v>
      </c>
      <c r="B109" s="218" t="s">
        <v>180</v>
      </c>
      <c r="C109" s="219" t="s">
        <v>47</v>
      </c>
      <c r="D109" s="351" t="s">
        <v>6</v>
      </c>
      <c r="E109" s="351" t="s">
        <v>181</v>
      </c>
      <c r="F109" s="351" t="s">
        <v>182</v>
      </c>
      <c r="G109" s="352" t="s">
        <v>183</v>
      </c>
    </row>
    <row r="110" spans="1:8" ht="15.75">
      <c r="A110" s="353" t="s">
        <v>184</v>
      </c>
      <c r="B110" s="354">
        <f>D110-2</f>
        <v>44621</v>
      </c>
      <c r="C110" s="355" t="s">
        <v>134</v>
      </c>
      <c r="D110" s="355">
        <v>44623</v>
      </c>
      <c r="E110" s="355">
        <f>D110+10</f>
        <v>44633</v>
      </c>
      <c r="F110" s="356">
        <f>D110+13</f>
        <v>44636</v>
      </c>
      <c r="G110" s="356">
        <f>D110+17</f>
        <v>44640</v>
      </c>
    </row>
    <row r="111" spans="1:8" ht="15.75">
      <c r="A111" s="357" t="s">
        <v>185</v>
      </c>
      <c r="B111" s="358">
        <f t="shared" ref="B111:B113" si="33">D111-2</f>
        <v>44628</v>
      </c>
      <c r="C111" s="359" t="s">
        <v>134</v>
      </c>
      <c r="D111" s="359">
        <f>D110+7</f>
        <v>44630</v>
      </c>
      <c r="E111" s="359">
        <f>D111+10</f>
        <v>44640</v>
      </c>
      <c r="F111" s="360">
        <f>D111+13</f>
        <v>44643</v>
      </c>
      <c r="G111" s="360">
        <f>D111+17</f>
        <v>44647</v>
      </c>
    </row>
    <row r="112" spans="1:8" ht="15.75">
      <c r="A112" s="357" t="s">
        <v>186</v>
      </c>
      <c r="B112" s="358">
        <f t="shared" si="33"/>
        <v>44635</v>
      </c>
      <c r="C112" s="359" t="s">
        <v>134</v>
      </c>
      <c r="D112" s="359">
        <f t="shared" ref="D112:D113" si="34">D111+7</f>
        <v>44637</v>
      </c>
      <c r="E112" s="359">
        <f>D112+10</f>
        <v>44647</v>
      </c>
      <c r="F112" s="360">
        <f>D112+13</f>
        <v>44650</v>
      </c>
      <c r="G112" s="360">
        <f>D112+17</f>
        <v>44654</v>
      </c>
    </row>
    <row r="113" spans="1:11" ht="16.5" thickBot="1">
      <c r="A113" s="361" t="s">
        <v>187</v>
      </c>
      <c r="B113" s="362">
        <f t="shared" si="33"/>
        <v>44642</v>
      </c>
      <c r="C113" s="363" t="s">
        <v>134</v>
      </c>
      <c r="D113" s="363">
        <f t="shared" si="34"/>
        <v>44644</v>
      </c>
      <c r="E113" s="363">
        <f>D113+10</f>
        <v>44654</v>
      </c>
      <c r="F113" s="364">
        <f>D113+13</f>
        <v>44657</v>
      </c>
      <c r="G113" s="364">
        <f>D113+17</f>
        <v>44661</v>
      </c>
    </row>
    <row r="114" spans="1:11" ht="15.75">
      <c r="A114" s="232"/>
      <c r="B114" s="233"/>
      <c r="C114" s="233"/>
      <c r="D114" s="233"/>
      <c r="E114" s="233"/>
      <c r="F114" s="233"/>
      <c r="G114" s="236"/>
    </row>
    <row r="115" spans="1:11" ht="23.25" customHeight="1">
      <c r="A115" s="493" t="s">
        <v>188</v>
      </c>
      <c r="B115" s="494"/>
      <c r="C115" s="494"/>
      <c r="D115" s="494"/>
      <c r="E115" s="494"/>
      <c r="F115" s="494"/>
      <c r="G115" s="494"/>
      <c r="H115" s="494"/>
      <c r="I115" s="494"/>
      <c r="J115" s="494"/>
      <c r="K115" s="494"/>
    </row>
    <row r="116" spans="1:11" ht="35.25" customHeight="1">
      <c r="A116" s="330" t="s">
        <v>3</v>
      </c>
      <c r="B116" s="331" t="s">
        <v>27</v>
      </c>
      <c r="C116" s="331" t="s">
        <v>47</v>
      </c>
      <c r="D116" s="332" t="s">
        <v>6</v>
      </c>
      <c r="E116" s="332" t="s">
        <v>189</v>
      </c>
      <c r="F116" s="458" t="s">
        <v>190</v>
      </c>
      <c r="G116" s="464" t="s">
        <v>191</v>
      </c>
      <c r="H116" s="476" t="s">
        <v>192</v>
      </c>
      <c r="I116" s="476" t="s">
        <v>193</v>
      </c>
      <c r="J116" s="476" t="s">
        <v>194</v>
      </c>
      <c r="K116" s="476" t="s">
        <v>195</v>
      </c>
    </row>
    <row r="117" spans="1:11" ht="21" customHeight="1">
      <c r="A117" s="460" t="s">
        <v>196</v>
      </c>
      <c r="B117" s="461">
        <f>D117-2</f>
        <v>44987</v>
      </c>
      <c r="C117" s="462" t="s">
        <v>134</v>
      </c>
      <c r="D117" s="456">
        <v>44989</v>
      </c>
      <c r="E117" s="454">
        <v>45006</v>
      </c>
      <c r="F117" s="454">
        <v>45009</v>
      </c>
      <c r="G117" s="454">
        <v>45014</v>
      </c>
      <c r="H117" s="455"/>
      <c r="I117" s="455"/>
      <c r="J117" s="455"/>
      <c r="K117" s="455"/>
    </row>
    <row r="118" spans="1:11" ht="18" customHeight="1">
      <c r="A118" s="460" t="s">
        <v>197</v>
      </c>
      <c r="B118" s="461">
        <f>D118-2</f>
        <v>44993</v>
      </c>
      <c r="C118" s="462" t="s">
        <v>134</v>
      </c>
      <c r="D118" s="456">
        <v>44995</v>
      </c>
      <c r="E118" s="456" t="s">
        <v>198</v>
      </c>
      <c r="F118" s="456" t="s">
        <v>199</v>
      </c>
      <c r="G118" s="456" t="s">
        <v>200</v>
      </c>
      <c r="H118" s="459">
        <v>45018</v>
      </c>
      <c r="I118" s="459">
        <v>45020</v>
      </c>
      <c r="J118" s="459">
        <v>45022</v>
      </c>
      <c r="K118" s="459">
        <v>45023</v>
      </c>
    </row>
    <row r="119" spans="1:11" ht="18" customHeight="1">
      <c r="A119" s="463" t="s">
        <v>201</v>
      </c>
      <c r="B119" s="461">
        <f>D119-2</f>
        <v>44999</v>
      </c>
      <c r="C119" s="462" t="s">
        <v>134</v>
      </c>
      <c r="D119" s="456">
        <v>45001</v>
      </c>
      <c r="E119" s="454">
        <v>45019</v>
      </c>
      <c r="F119" s="454">
        <v>45022</v>
      </c>
      <c r="G119" s="454">
        <v>45026</v>
      </c>
      <c r="H119" s="457"/>
      <c r="I119" s="455"/>
      <c r="J119" s="455"/>
      <c r="K119" s="455"/>
    </row>
    <row r="120" spans="1:11" ht="17.25">
      <c r="A120" s="463" t="s">
        <v>202</v>
      </c>
      <c r="B120" s="461">
        <f>D120-2</f>
        <v>45009</v>
      </c>
      <c r="C120" s="462" t="s">
        <v>134</v>
      </c>
      <c r="D120" s="456">
        <v>45011</v>
      </c>
      <c r="E120" s="454">
        <v>45029</v>
      </c>
      <c r="F120" s="454">
        <v>45032</v>
      </c>
      <c r="G120" s="454">
        <v>45036</v>
      </c>
      <c r="H120" s="455"/>
      <c r="I120" s="455"/>
      <c r="J120" s="455"/>
      <c r="K120" s="455"/>
    </row>
    <row r="121" spans="1:11" ht="17.25">
      <c r="A121" s="463" t="s">
        <v>203</v>
      </c>
      <c r="B121" s="461">
        <v>45013</v>
      </c>
      <c r="C121" s="462" t="s">
        <v>134</v>
      </c>
      <c r="D121" s="456">
        <v>45015</v>
      </c>
      <c r="E121" s="454">
        <v>45033</v>
      </c>
      <c r="F121" s="454">
        <v>45036</v>
      </c>
      <c r="G121" s="454">
        <v>45040</v>
      </c>
      <c r="H121" s="455"/>
      <c r="I121" s="455"/>
      <c r="J121" s="455"/>
      <c r="K121" s="455"/>
    </row>
    <row r="122" spans="1:11">
      <c r="A122" s="237"/>
      <c r="B122" s="237"/>
      <c r="C122" s="237"/>
      <c r="D122" s="237"/>
      <c r="E122" s="237"/>
      <c r="F122" s="237"/>
    </row>
    <row r="123" spans="1:11" ht="16.5" thickBot="1">
      <c r="A123" s="238" t="s">
        <v>204</v>
      </c>
      <c r="B123" s="239" t="s">
        <v>173</v>
      </c>
      <c r="C123" s="239" t="s">
        <v>173</v>
      </c>
      <c r="D123" s="239" t="s">
        <v>173</v>
      </c>
      <c r="E123" s="240" t="s">
        <v>173</v>
      </c>
    </row>
    <row r="124" spans="1:11" ht="31.5" thickBot="1">
      <c r="A124" s="241" t="s">
        <v>3</v>
      </c>
      <c r="B124" s="242" t="s">
        <v>27</v>
      </c>
      <c r="C124" s="243" t="s">
        <v>47</v>
      </c>
      <c r="D124" s="244" t="s">
        <v>6</v>
      </c>
      <c r="E124" s="245" t="s">
        <v>205</v>
      </c>
    </row>
    <row r="125" spans="1:11" ht="15.75">
      <c r="A125" s="164" t="s">
        <v>206</v>
      </c>
      <c r="B125" s="344">
        <f>D125-2</f>
        <v>44988</v>
      </c>
      <c r="C125" s="338" t="s">
        <v>134</v>
      </c>
      <c r="D125" s="339">
        <v>44990</v>
      </c>
      <c r="E125" s="340">
        <f>D125+4</f>
        <v>44994</v>
      </c>
    </row>
    <row r="126" spans="1:11" ht="15.75">
      <c r="A126" s="474" t="s">
        <v>207</v>
      </c>
      <c r="B126" s="345">
        <f>D126-3</f>
        <v>44995</v>
      </c>
      <c r="C126" s="337" t="s">
        <v>134</v>
      </c>
      <c r="D126" s="326">
        <v>44998</v>
      </c>
      <c r="E126" s="343">
        <f>D126+4</f>
        <v>45002</v>
      </c>
    </row>
    <row r="127" spans="1:11" ht="15.75">
      <c r="A127" s="231" t="s">
        <v>208</v>
      </c>
      <c r="B127" s="345">
        <f t="shared" ref="B127:B128" si="35">D127-3</f>
        <v>45002</v>
      </c>
      <c r="C127" s="337" t="s">
        <v>134</v>
      </c>
      <c r="D127" s="326">
        <v>45005</v>
      </c>
      <c r="E127" s="343">
        <f>D127+4</f>
        <v>45009</v>
      </c>
    </row>
    <row r="128" spans="1:11" ht="15.75">
      <c r="A128" s="473" t="s">
        <v>209</v>
      </c>
      <c r="B128" s="346">
        <f t="shared" si="35"/>
        <v>45009</v>
      </c>
      <c r="C128" s="341" t="s">
        <v>134</v>
      </c>
      <c r="D128" s="328">
        <v>45012</v>
      </c>
      <c r="E128" s="342">
        <f>D128+4</f>
        <v>45016</v>
      </c>
    </row>
    <row r="129" spans="1:8" ht="15.75" thickBot="1"/>
    <row r="130" spans="1:8" ht="15.75">
      <c r="A130" s="480" t="s">
        <v>210</v>
      </c>
      <c r="B130" s="481"/>
      <c r="C130" s="481"/>
      <c r="D130" s="481"/>
      <c r="E130" s="481"/>
      <c r="F130" s="481"/>
    </row>
    <row r="131" spans="1:8" ht="31.5" thickBot="1">
      <c r="A131" s="246" t="s">
        <v>3</v>
      </c>
      <c r="B131" s="247" t="s">
        <v>27</v>
      </c>
      <c r="C131" s="247" t="s">
        <v>47</v>
      </c>
      <c r="D131" s="248" t="s">
        <v>6</v>
      </c>
      <c r="E131" s="248" t="s">
        <v>205</v>
      </c>
      <c r="F131" s="248" t="s">
        <v>211</v>
      </c>
    </row>
    <row r="132" spans="1:8" ht="15.75">
      <c r="A132" s="249" t="s">
        <v>212</v>
      </c>
      <c r="B132" s="250">
        <v>44988</v>
      </c>
      <c r="C132" s="251" t="s">
        <v>134</v>
      </c>
      <c r="D132" s="339">
        <v>44992</v>
      </c>
      <c r="E132" s="250">
        <v>44998</v>
      </c>
      <c r="F132" s="250">
        <v>44999</v>
      </c>
    </row>
    <row r="133" spans="1:8" ht="15.75">
      <c r="A133" s="252" t="s">
        <v>213</v>
      </c>
      <c r="B133" s="466">
        <v>44995</v>
      </c>
      <c r="C133" s="467" t="s">
        <v>134</v>
      </c>
      <c r="D133" s="468">
        <v>44998</v>
      </c>
      <c r="E133" s="466">
        <v>45004</v>
      </c>
      <c r="F133" s="466">
        <v>45006</v>
      </c>
    </row>
    <row r="134" spans="1:8" ht="15.75">
      <c r="A134" s="252" t="s">
        <v>135</v>
      </c>
      <c r="B134" s="466">
        <v>45002</v>
      </c>
      <c r="C134" s="467" t="s">
        <v>134</v>
      </c>
      <c r="D134" s="468">
        <v>45005</v>
      </c>
      <c r="E134" s="466">
        <v>45011</v>
      </c>
      <c r="F134" s="466">
        <v>45013</v>
      </c>
    </row>
    <row r="135" spans="1:8" ht="15.75">
      <c r="A135" s="252" t="s">
        <v>214</v>
      </c>
      <c r="B135" s="466">
        <v>45009</v>
      </c>
      <c r="C135" s="467" t="s">
        <v>134</v>
      </c>
      <c r="D135" s="468">
        <v>45012</v>
      </c>
      <c r="E135" s="466">
        <v>45018</v>
      </c>
      <c r="F135" s="466">
        <v>45020</v>
      </c>
    </row>
    <row r="136" spans="1:8" ht="30" hidden="1">
      <c r="A136" s="85"/>
      <c r="B136" s="86" t="s">
        <v>65</v>
      </c>
      <c r="C136" s="86" t="s">
        <v>39</v>
      </c>
      <c r="D136" s="86" t="s">
        <v>6</v>
      </c>
      <c r="E136" s="87" t="s">
        <v>66</v>
      </c>
      <c r="F136" s="87" t="s">
        <v>67</v>
      </c>
      <c r="G136" s="87" t="s">
        <v>68</v>
      </c>
      <c r="H136" s="88" t="s">
        <v>69</v>
      </c>
    </row>
    <row r="137" spans="1:8" hidden="1">
      <c r="A137" s="253" t="s">
        <v>215</v>
      </c>
      <c r="B137" s="89">
        <v>44595</v>
      </c>
      <c r="C137" s="91">
        <f>B137</f>
        <v>44595</v>
      </c>
      <c r="D137" s="91">
        <f>C137+2</f>
        <v>44597</v>
      </c>
      <c r="E137" s="91">
        <f>D137+22</f>
        <v>44619</v>
      </c>
      <c r="F137" s="91">
        <f>D137+23</f>
        <v>44620</v>
      </c>
      <c r="G137" s="91">
        <f>D137+27</f>
        <v>44624</v>
      </c>
      <c r="H137" s="92">
        <f>D137+28</f>
        <v>44625</v>
      </c>
    </row>
    <row r="138" spans="1:8" hidden="1">
      <c r="A138" s="93" t="s">
        <v>216</v>
      </c>
      <c r="B138" s="94">
        <f>B137+7</f>
        <v>44602</v>
      </c>
      <c r="C138" s="96">
        <f>B138</f>
        <v>44602</v>
      </c>
      <c r="D138" s="96">
        <f>C138+2</f>
        <v>44604</v>
      </c>
      <c r="E138" s="96">
        <f>D138+22</f>
        <v>44626</v>
      </c>
      <c r="F138" s="96">
        <f>D138+23</f>
        <v>44627</v>
      </c>
      <c r="G138" s="96">
        <f>D138+27</f>
        <v>44631</v>
      </c>
      <c r="H138" s="97">
        <f>D138+28</f>
        <v>44632</v>
      </c>
    </row>
    <row r="139" spans="1:8" hidden="1">
      <c r="A139" s="93" t="s">
        <v>111</v>
      </c>
      <c r="B139" s="94">
        <f>B138+7</f>
        <v>44609</v>
      </c>
      <c r="C139" s="96">
        <f>B139</f>
        <v>44609</v>
      </c>
      <c r="D139" s="96">
        <f>C139+2</f>
        <v>44611</v>
      </c>
      <c r="E139" s="96">
        <f>D139+22</f>
        <v>44633</v>
      </c>
      <c r="F139" s="96">
        <f>D139+23</f>
        <v>44634</v>
      </c>
      <c r="G139" s="96">
        <f>D139+27</f>
        <v>44638</v>
      </c>
      <c r="H139" s="97">
        <f>D139+28</f>
        <v>44639</v>
      </c>
    </row>
    <row r="140" spans="1:8" ht="15.75" hidden="1" thickBot="1">
      <c r="A140" s="98" t="s">
        <v>217</v>
      </c>
      <c r="B140" s="99">
        <f>B139+7</f>
        <v>44616</v>
      </c>
      <c r="C140" s="101">
        <f>B140</f>
        <v>44616</v>
      </c>
      <c r="D140" s="101">
        <f>C140+2</f>
        <v>44618</v>
      </c>
      <c r="E140" s="101">
        <f>D140+22</f>
        <v>44640</v>
      </c>
      <c r="F140" s="101">
        <f>D140+23</f>
        <v>44641</v>
      </c>
      <c r="G140" s="101">
        <f>D140+27</f>
        <v>44645</v>
      </c>
      <c r="H140" s="102">
        <f>D140+28</f>
        <v>44646</v>
      </c>
    </row>
    <row r="141" spans="1:8" hidden="1"/>
  </sheetData>
  <mergeCells count="12">
    <mergeCell ref="A130:F130"/>
    <mergeCell ref="A1:G4"/>
    <mergeCell ref="A5:G5"/>
    <mergeCell ref="A7:H8"/>
    <mergeCell ref="A22:I23"/>
    <mergeCell ref="A36:F36"/>
    <mergeCell ref="A43:E43"/>
    <mergeCell ref="A44:E44"/>
    <mergeCell ref="A53:E53"/>
    <mergeCell ref="A54:E54"/>
    <mergeCell ref="A94:F94"/>
    <mergeCell ref="A115:K1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  <TaxCatchAll xmlns="c24537aa-7a59-40f9-8184-ac5376a9b6b6" xsi:nil="true"/>
    <lcf76f155ced4ddcb4097134ff3c332f xmlns="633ee1cc-3fe0-4a49-a704-20ce586fd0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7" ma:contentTypeDescription="新建文档。" ma:contentTypeScope="" ma:versionID="4622e1aaaa7fd68a64a25d93cc293ce4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2018e1e544d551938373761b0e4f79cf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图像标记" ma:readOnly="false" ma:fieldId="{5cf76f15-5ced-4ddc-b409-7134ff3c332f}" ma:taxonomyMulti="true" ma:sspId="be0278df-49fc-4173-a563-d71969f458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461992e-9420-49dc-9bed-7a8e54e782d6}" ma:internalName="TaxCatchAll" ma:showField="CatchAllData" ma:web="c24537aa-7a59-40f9-8184-ac5376a9b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FAD661-82B5-4508-89AD-6671158138FA}">
  <ds:schemaRefs>
    <ds:schemaRef ds:uri="http://schemas.microsoft.com/office/2006/documentManagement/types"/>
    <ds:schemaRef ds:uri="c24537aa-7a59-40f9-8184-ac5376a9b6b6"/>
    <ds:schemaRef ds:uri="633ee1cc-3fe0-4a49-a704-20ce586fd042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1300C2-8E6A-494D-BBBB-5DA43D2C2E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E07DAA-5432-4D31-90CA-A5FDF87529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FUZ-NGB</vt:lpstr>
      <vt:lpstr>ZIM LINE</vt:lpstr>
      <vt:lpstr>GSL LINE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SysZim</cp:lastModifiedBy>
  <cp:revision/>
  <dcterms:created xsi:type="dcterms:W3CDTF">2022-11-04T02:55:33Z</dcterms:created>
  <dcterms:modified xsi:type="dcterms:W3CDTF">2023-02-21T03:13:05Z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  <property fmtid="{D5CDD505-2E9C-101B-9397-08002B2CF9AE}" pid="3" name="MediaServiceImageTags">
    <vt:lpwstr/>
  </property>
</Properties>
</file>