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370" windowHeight="12210"/>
  </bookViews>
  <sheets>
    <sheet name="FUZ-NGB" sheetId="4" r:id="rId1"/>
    <sheet name="ZIM LINE" sheetId="1" r:id="rId2"/>
    <sheet name="GSL LINE" sheetId="2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4" i="2" l="1"/>
  <c r="F84" i="2"/>
  <c r="G84" i="2"/>
  <c r="H84" i="2"/>
  <c r="I84" i="2"/>
  <c r="B119" i="2"/>
  <c r="B120" i="2"/>
  <c r="B121" i="2"/>
  <c r="B122" i="2"/>
  <c r="F119" i="2"/>
  <c r="F120" i="2"/>
  <c r="F121" i="2"/>
  <c r="F122" i="2"/>
  <c r="E119" i="2"/>
  <c r="E120" i="2"/>
  <c r="E121" i="2"/>
  <c r="E122" i="2"/>
  <c r="E113" i="2"/>
  <c r="F113" i="2" s="1"/>
  <c r="G113" i="2" s="1"/>
  <c r="B113" i="2"/>
  <c r="B98" i="2"/>
  <c r="B99" i="2" s="1"/>
  <c r="B100" i="2" s="1"/>
  <c r="D91" i="2"/>
  <c r="D92" i="2" s="1"/>
  <c r="B92" i="2" s="1"/>
  <c r="B90" i="2"/>
  <c r="B91" i="2"/>
  <c r="B89" i="2"/>
  <c r="B75" i="2"/>
  <c r="B76" i="2"/>
  <c r="B77" i="2"/>
  <c r="B74" i="2"/>
  <c r="C59" i="2"/>
  <c r="D59" i="2" s="1"/>
  <c r="E59" i="2" s="1"/>
  <c r="F118" i="2"/>
  <c r="D98" i="2"/>
  <c r="D99" i="2" s="1"/>
  <c r="D100" i="2" s="1"/>
  <c r="C60" i="2" l="1"/>
  <c r="D60" i="2" s="1"/>
  <c r="E60" i="2" s="1"/>
  <c r="B12" i="2"/>
  <c r="B38" i="1"/>
  <c r="C38" i="1" s="1"/>
  <c r="C37" i="1"/>
  <c r="D37" i="1"/>
  <c r="E37" i="1" s="1"/>
  <c r="C44" i="1"/>
  <c r="D44" i="1" s="1"/>
  <c r="B45" i="1"/>
  <c r="B46" i="1" s="1"/>
  <c r="I37" i="1" l="1"/>
  <c r="B39" i="1"/>
  <c r="D39" i="1" s="1"/>
  <c r="H37" i="1"/>
  <c r="G37" i="1"/>
  <c r="C46" i="1"/>
  <c r="D46" i="1" s="1"/>
  <c r="B47" i="1"/>
  <c r="E44" i="1"/>
  <c r="F44" i="1"/>
  <c r="G44" i="1"/>
  <c r="H44" i="1"/>
  <c r="C45" i="1"/>
  <c r="D45" i="1" s="1"/>
  <c r="F37" i="1"/>
  <c r="D38" i="1"/>
  <c r="C47" i="1" l="1"/>
  <c r="D47" i="1" s="1"/>
  <c r="B48" i="1"/>
  <c r="C48" i="1" s="1"/>
  <c r="D48" i="1" s="1"/>
  <c r="C39" i="1"/>
  <c r="C40" i="1" s="1"/>
  <c r="B40" i="1"/>
  <c r="D40" i="1" s="1"/>
  <c r="G47" i="1"/>
  <c r="H47" i="1"/>
  <c r="F47" i="1"/>
  <c r="E47" i="1"/>
  <c r="H38" i="1"/>
  <c r="E38" i="1"/>
  <c r="F38" i="1"/>
  <c r="G38" i="1"/>
  <c r="I38" i="1"/>
  <c r="E39" i="1"/>
  <c r="F39" i="1"/>
  <c r="G39" i="1"/>
  <c r="H39" i="1"/>
  <c r="I39" i="1"/>
  <c r="E45" i="1"/>
  <c r="F45" i="1"/>
  <c r="G45" i="1"/>
  <c r="H45" i="1"/>
  <c r="F46" i="1"/>
  <c r="G46" i="1"/>
  <c r="H46" i="1"/>
  <c r="E46" i="1"/>
  <c r="G48" i="1" l="1"/>
  <c r="H48" i="1"/>
  <c r="F48" i="1"/>
  <c r="E48" i="1"/>
  <c r="G40" i="1"/>
  <c r="I40" i="1"/>
  <c r="H40" i="1"/>
  <c r="F40" i="1"/>
  <c r="E40" i="1"/>
  <c r="B11" i="2" l="1"/>
  <c r="C11" i="2" s="1"/>
  <c r="C10" i="2"/>
  <c r="D10" i="2" s="1"/>
  <c r="D11" i="2" s="1"/>
  <c r="E11" i="2" s="1"/>
  <c r="F11" i="2" s="1"/>
  <c r="G11" i="2" s="1"/>
  <c r="H11" i="2" s="1"/>
  <c r="E89" i="2"/>
  <c r="F89" i="2"/>
  <c r="G89" i="2" s="1"/>
  <c r="B67" i="2"/>
  <c r="C25" i="2" l="1"/>
  <c r="D25" i="2" s="1"/>
  <c r="B26" i="2"/>
  <c r="C26" i="2" s="1"/>
  <c r="F75" i="2" l="1"/>
  <c r="G75" i="2" s="1"/>
  <c r="H75" i="2" s="1"/>
  <c r="E75" i="2"/>
  <c r="D82" i="2" l="1"/>
  <c r="E82" i="2" s="1"/>
  <c r="B39" i="2"/>
  <c r="B40" i="2" s="1"/>
  <c r="E97" i="2"/>
  <c r="F97" i="2" s="1"/>
  <c r="E118" i="2"/>
  <c r="D106" i="2"/>
  <c r="G106" i="2" s="1"/>
  <c r="G105" i="2"/>
  <c r="F105" i="2"/>
  <c r="E105" i="2"/>
  <c r="B105" i="2"/>
  <c r="F81" i="2"/>
  <c r="G81" i="2" s="1"/>
  <c r="H81" i="2" s="1"/>
  <c r="I81" i="2" s="1"/>
  <c r="E81" i="2"/>
  <c r="B81" i="2"/>
  <c r="F74" i="2"/>
  <c r="G74" i="2" s="1"/>
  <c r="H74" i="2" s="1"/>
  <c r="E74" i="2"/>
  <c r="D68" i="2"/>
  <c r="B68" i="2" s="1"/>
  <c r="E67" i="2"/>
  <c r="F67" i="2" s="1"/>
  <c r="G67" i="2" s="1"/>
  <c r="H67" i="2" s="1"/>
  <c r="C58" i="2"/>
  <c r="D58" i="2" s="1"/>
  <c r="E58" i="2" s="1"/>
  <c r="B49" i="2"/>
  <c r="C49" i="2" s="1"/>
  <c r="D49" i="2" s="1"/>
  <c r="E49" i="2" s="1"/>
  <c r="C48" i="2"/>
  <c r="D48" i="2" s="1"/>
  <c r="E48" i="2" s="1"/>
  <c r="C38" i="2"/>
  <c r="B29" i="2"/>
  <c r="B30" i="2" s="1"/>
  <c r="C30" i="2" s="1"/>
  <c r="D30" i="2" s="1"/>
  <c r="B27" i="2"/>
  <c r="C27" i="2" s="1"/>
  <c r="D27" i="2" s="1"/>
  <c r="E26" i="2"/>
  <c r="F26" i="2" s="1"/>
  <c r="G26" i="2" s="1"/>
  <c r="H26" i="2" s="1"/>
  <c r="I26" i="2" s="1"/>
  <c r="B14" i="2"/>
  <c r="B16" i="2" s="1"/>
  <c r="B13" i="2"/>
  <c r="C13" i="2" s="1"/>
  <c r="C12" i="2"/>
  <c r="D12" i="2" s="1"/>
  <c r="D13" i="2" s="1"/>
  <c r="E13" i="2" s="1"/>
  <c r="F13" i="2" s="1"/>
  <c r="G13" i="2" s="1"/>
  <c r="H13" i="2" s="1"/>
  <c r="E68" i="2" l="1"/>
  <c r="F68" i="2" s="1"/>
  <c r="G68" i="2" s="1"/>
  <c r="H68" i="2" s="1"/>
  <c r="F82" i="2"/>
  <c r="G82" i="2" s="1"/>
  <c r="H82" i="2" s="1"/>
  <c r="I82" i="2" s="1"/>
  <c r="D38" i="2"/>
  <c r="E38" i="2" s="1"/>
  <c r="F38" i="2" s="1"/>
  <c r="E90" i="2"/>
  <c r="F90" i="2"/>
  <c r="G90" i="2" s="1"/>
  <c r="B50" i="2"/>
  <c r="C50" i="2" s="1"/>
  <c r="D50" i="2" s="1"/>
  <c r="E50" i="2" s="1"/>
  <c r="D107" i="2"/>
  <c r="G107" i="2" s="1"/>
  <c r="C39" i="2"/>
  <c r="B83" i="2"/>
  <c r="F77" i="2"/>
  <c r="G77" i="2" s="1"/>
  <c r="H77" i="2" s="1"/>
  <c r="E91" i="2"/>
  <c r="F91" i="2"/>
  <c r="G91" i="2" s="1"/>
  <c r="F106" i="2"/>
  <c r="B61" i="2"/>
  <c r="B62" i="2" s="1"/>
  <c r="C62" i="2" s="1"/>
  <c r="D62" i="2" s="1"/>
  <c r="E62" i="2" s="1"/>
  <c r="B82" i="2"/>
  <c r="E98" i="2"/>
  <c r="F98" i="2" s="1"/>
  <c r="E106" i="2"/>
  <c r="F76" i="2"/>
  <c r="G76" i="2" s="1"/>
  <c r="H76" i="2" s="1"/>
  <c r="D69" i="2"/>
  <c r="B69" i="2" s="1"/>
  <c r="B106" i="2"/>
  <c r="B31" i="2"/>
  <c r="B33" i="2" s="1"/>
  <c r="B34" i="2" s="1"/>
  <c r="C34" i="2" s="1"/>
  <c r="B15" i="2"/>
  <c r="E76" i="2"/>
  <c r="C29" i="2"/>
  <c r="D29" i="2" s="1"/>
  <c r="E77" i="2"/>
  <c r="B41" i="2"/>
  <c r="B42" i="2" s="1"/>
  <c r="C42" i="2" s="1"/>
  <c r="D42" i="2" s="1"/>
  <c r="E42" i="2" s="1"/>
  <c r="F42" i="2" s="1"/>
  <c r="C40" i="2"/>
  <c r="D32" i="2"/>
  <c r="E30" i="2"/>
  <c r="F30" i="2" s="1"/>
  <c r="G30" i="2" s="1"/>
  <c r="H30" i="2" s="1"/>
  <c r="I30" i="2" s="1"/>
  <c r="B28" i="2"/>
  <c r="C28" i="2" s="1"/>
  <c r="D28" i="2" s="1"/>
  <c r="E28" i="2" s="1"/>
  <c r="F28" i="2" s="1"/>
  <c r="G28" i="2" s="1"/>
  <c r="H28" i="2" s="1"/>
  <c r="I28" i="2" s="1"/>
  <c r="B18" i="2"/>
  <c r="C16" i="2"/>
  <c r="D16" i="2" s="1"/>
  <c r="D17" i="2" s="1"/>
  <c r="E17" i="2" s="1"/>
  <c r="F17" i="2" s="1"/>
  <c r="G17" i="2" s="1"/>
  <c r="H17" i="2" s="1"/>
  <c r="C14" i="2"/>
  <c r="D14" i="2" s="1"/>
  <c r="D15" i="2" s="1"/>
  <c r="E15" i="2" s="1"/>
  <c r="F15" i="2" s="1"/>
  <c r="G15" i="2" s="1"/>
  <c r="H15" i="2" s="1"/>
  <c r="C41" i="2" l="1"/>
  <c r="D41" i="2" s="1"/>
  <c r="E41" i="2" s="1"/>
  <c r="F41" i="2" s="1"/>
  <c r="C61" i="2"/>
  <c r="D61" i="2" s="1"/>
  <c r="E61" i="2" s="1"/>
  <c r="D40" i="2"/>
  <c r="E40" i="2" s="1"/>
  <c r="F40" i="2" s="1"/>
  <c r="D39" i="2"/>
  <c r="E39" i="2" s="1"/>
  <c r="F39" i="2" s="1"/>
  <c r="F107" i="2"/>
  <c r="B51" i="2"/>
  <c r="E107" i="2"/>
  <c r="B107" i="2"/>
  <c r="D108" i="2"/>
  <c r="C33" i="2"/>
  <c r="D33" i="2" s="1"/>
  <c r="F83" i="2"/>
  <c r="G83" i="2" s="1"/>
  <c r="H83" i="2" s="1"/>
  <c r="I83" i="2" s="1"/>
  <c r="E83" i="2"/>
  <c r="F92" i="2"/>
  <c r="G92" i="2" s="1"/>
  <c r="E92" i="2"/>
  <c r="D70" i="2"/>
  <c r="E69" i="2"/>
  <c r="F69" i="2" s="1"/>
  <c r="G69" i="2" s="1"/>
  <c r="H69" i="2" s="1"/>
  <c r="C31" i="2"/>
  <c r="D31" i="2" s="1"/>
  <c r="B32" i="2"/>
  <c r="C32" i="2" s="1"/>
  <c r="C15" i="2"/>
  <c r="B17" i="2"/>
  <c r="E99" i="2"/>
  <c r="F99" i="2" s="1"/>
  <c r="D34" i="2"/>
  <c r="E34" i="2" s="1"/>
  <c r="F34" i="2" s="1"/>
  <c r="G34" i="2" s="1"/>
  <c r="H34" i="2" s="1"/>
  <c r="I34" i="2" s="1"/>
  <c r="E32" i="2"/>
  <c r="F32" i="2" s="1"/>
  <c r="G32" i="2" s="1"/>
  <c r="H32" i="2" s="1"/>
  <c r="I32" i="2" s="1"/>
  <c r="C18" i="2"/>
  <c r="D18" i="2" s="1"/>
  <c r="D19" i="2" s="1"/>
  <c r="E19" i="2" s="1"/>
  <c r="F19" i="2" s="1"/>
  <c r="G19" i="2" s="1"/>
  <c r="H19" i="2" s="1"/>
  <c r="F108" i="2" l="1"/>
  <c r="C51" i="2"/>
  <c r="D51" i="2" s="1"/>
  <c r="E51" i="2" s="1"/>
  <c r="B52" i="2"/>
  <c r="C52" i="2" s="1"/>
  <c r="D52" i="2" s="1"/>
  <c r="E52" i="2" s="1"/>
  <c r="B70" i="2"/>
  <c r="E108" i="2"/>
  <c r="B108" i="2"/>
  <c r="G108" i="2"/>
  <c r="B85" i="2"/>
  <c r="E85" i="2"/>
  <c r="F85" i="2"/>
  <c r="G85" i="2" s="1"/>
  <c r="H85" i="2" s="1"/>
  <c r="I85" i="2" s="1"/>
  <c r="B19" i="2"/>
  <c r="C17" i="2"/>
  <c r="E70" i="2"/>
  <c r="F70" i="2" s="1"/>
  <c r="G70" i="2" s="1"/>
  <c r="H70" i="2" s="1"/>
  <c r="E100" i="2"/>
  <c r="F100" i="2" s="1"/>
  <c r="C19" i="2" l="1"/>
</calcChain>
</file>

<file path=xl/sharedStrings.xml><?xml version="1.0" encoding="utf-8"?>
<sst xmlns="http://schemas.openxmlformats.org/spreadsheetml/2006/main" count="431" uniqueCount="246">
  <si>
    <t>ZIM   LINE  十月船期表</t>
  </si>
  <si>
    <t>注：因近期船期波动较大，截单时间以我司客服通知为准。如有任何疑问请垂询市场部 0574-27676559。</t>
  </si>
  <si>
    <t>ZCP升级后船期及路径（WILMINGTON/JACKSONVILLE/VANCOUVER变釜山中转，新增加挂直航NORFOLK）</t>
  </si>
  <si>
    <r>
      <t>Zim Container Service Pacific (</t>
    </r>
    <r>
      <rPr>
        <b/>
        <sz val="12"/>
        <color rgb="FFFF0000"/>
        <rFont val="Tahoma"/>
        <family val="2"/>
      </rPr>
      <t>ZCP升级</t>
    </r>
    <r>
      <rPr>
        <b/>
        <sz val="12"/>
        <color rgb="FFFFFFFF"/>
        <rFont val="Tahoma"/>
        <family val="2"/>
      </rPr>
      <t xml:space="preserve"> )外运船代，</t>
    </r>
    <r>
      <rPr>
        <b/>
        <sz val="12"/>
        <color theme="0"/>
        <rFont val="Tahoma"/>
        <family val="2"/>
      </rPr>
      <t>四期码头</t>
    </r>
    <r>
      <rPr>
        <b/>
        <sz val="12"/>
        <color rgb="FFFFFFFF"/>
        <rFont val="Tahoma"/>
        <family val="2"/>
      </rPr>
      <t>，七截二开</t>
    </r>
    <r>
      <rPr>
        <b/>
        <sz val="12"/>
        <color rgb="FFFFC000"/>
        <rFont val="Tahoma"/>
        <family val="2"/>
      </rPr>
      <t>(截单时间如有变请以我司客服发的通知为准)</t>
    </r>
  </si>
  <si>
    <t>Feeder VSL/VOY</t>
  </si>
  <si>
    <t>NINGBO SI CUT OFF AMS/ACI PORT14:00 &amp; NO AMS/ACI PORT WHOLE DAY</t>
  </si>
  <si>
    <t>NINGBO  CY CLOSING</t>
  </si>
  <si>
    <t>ETD NINGBO</t>
  </si>
  <si>
    <t>BALBOA</t>
  </si>
  <si>
    <t xml:space="preserve">KINGSTON </t>
  </si>
  <si>
    <t>CHARLESTON</t>
  </si>
  <si>
    <t>SAVANNAH</t>
  </si>
  <si>
    <t>NORFOLK</t>
  </si>
  <si>
    <t>ZIM MOUNT EVEREST V.3E(ZE5,3E)</t>
  </si>
  <si>
    <t>BLANK</t>
  </si>
  <si>
    <t xml:space="preserve">ZIM THAILAND V.5E(ACJ,5E) </t>
  </si>
  <si>
    <t xml:space="preserve">ZIM CANADA V.8E(ADL,8E) </t>
  </si>
  <si>
    <t>ZIM SAMMY OFER V.4E(ZS3,4E)</t>
  </si>
  <si>
    <r>
      <t>ZIM Big Apple (ZBA)</t>
    </r>
    <r>
      <rPr>
        <b/>
        <sz val="12"/>
        <color rgb="FFFFFFFF"/>
        <rFont val="Calibri"/>
        <family val="2"/>
        <scheme val="minor"/>
      </rPr>
      <t>外运船代，四期码头，六</t>
    </r>
    <r>
      <rPr>
        <b/>
        <sz val="12"/>
        <color theme="0"/>
        <rFont val="Calibri"/>
        <family val="2"/>
        <scheme val="minor"/>
      </rPr>
      <t>截一开</t>
    </r>
    <r>
      <rPr>
        <b/>
        <sz val="12"/>
        <color rgb="FFFFC000"/>
        <rFont val="Tahoma"/>
        <family val="2"/>
      </rPr>
      <t>(截单时间如有变请以我司客服发的通知为准)</t>
    </r>
  </si>
  <si>
    <t>NINGBO SI CUT OFF AMS 10:00</t>
  </si>
  <si>
    <t>NEW YORK</t>
  </si>
  <si>
    <t>BALTIMORE</t>
  </si>
  <si>
    <t>GUNVOR MAERSK V.341E(GNU,21E)</t>
  </si>
  <si>
    <r>
      <t xml:space="preserve">ZIM Us Gulf Central China (ZGC) </t>
    </r>
    <r>
      <rPr>
        <b/>
        <sz val="12"/>
        <color rgb="FFFFFFFF"/>
        <rFont val="Microsoft YaHei UI"/>
        <family val="2"/>
      </rPr>
      <t>东南船代，四期码头，</t>
    </r>
    <r>
      <rPr>
        <b/>
        <sz val="12"/>
        <color rgb="FFFF0000"/>
        <rFont val="Microsoft YaHei UI"/>
        <family val="2"/>
      </rPr>
      <t>六截一开</t>
    </r>
    <r>
      <rPr>
        <b/>
        <sz val="12"/>
        <color rgb="FFFFC000"/>
        <rFont val="Tahoma"/>
        <family val="2"/>
      </rPr>
      <t>(截单时间如有变请以我司客服发的通知为准)</t>
    </r>
  </si>
  <si>
    <t>NINGBO SI CUT OFF AMS 12:00</t>
  </si>
  <si>
    <t>NINGBO CY CLOSING 20:00</t>
  </si>
  <si>
    <t>MOBILE</t>
  </si>
  <si>
    <t>HOUSTON</t>
  </si>
  <si>
    <t xml:space="preserve">New Orleans </t>
  </si>
  <si>
    <t>MIAMI</t>
  </si>
  <si>
    <t xml:space="preserve">GSL MARIA V.339E(ER2,39E)  </t>
  </si>
  <si>
    <t xml:space="preserve">GOOD PROSPECT V.341E(YPT,43E)  </t>
  </si>
  <si>
    <t>PORTO KAGIO V.343E(ZNJ,61E)</t>
  </si>
  <si>
    <r>
      <t xml:space="preserve">Asia South America East Coast (ASE) </t>
    </r>
    <r>
      <rPr>
        <b/>
        <sz val="12"/>
        <color theme="0"/>
        <rFont val="宋体"/>
        <family val="3"/>
        <charset val="134"/>
      </rPr>
      <t>兴港船代，四</t>
    </r>
    <r>
      <rPr>
        <b/>
        <sz val="12"/>
        <color theme="0"/>
        <rFont val="宋体"/>
        <charset val="134"/>
      </rPr>
      <t>期码头</t>
    </r>
    <r>
      <rPr>
        <b/>
        <sz val="12"/>
        <color theme="0"/>
        <rFont val="宋体"/>
        <family val="3"/>
        <charset val="134"/>
      </rPr>
      <t>，六截七开</t>
    </r>
  </si>
  <si>
    <t xml:space="preserve">NINGBO SI CUT OFF 16:00 </t>
  </si>
  <si>
    <t>NINGBO CY CLOSING</t>
  </si>
  <si>
    <t>SANTOS</t>
  </si>
  <si>
    <t>ITAPOA</t>
  </si>
  <si>
    <t>BUENOS AIRES</t>
  </si>
  <si>
    <t>MONTEVIDEO</t>
  </si>
  <si>
    <t>PARANAGUA</t>
  </si>
  <si>
    <t>MAERSK LA PAZ V.339W (ML4,19W)</t>
  </si>
  <si>
    <t xml:space="preserve">MAERSK LEBU V.340W (LB3,18W)  </t>
  </si>
  <si>
    <t xml:space="preserve">MAERSK LUZ V.341W (M3L,6W) </t>
  </si>
  <si>
    <t>MAERSK LINS V.342W (YE4,22W)</t>
  </si>
  <si>
    <r>
      <t xml:space="preserve">ZIM Med Pacific  (ZMP)WB </t>
    </r>
    <r>
      <rPr>
        <b/>
        <sz val="12"/>
        <color theme="0"/>
        <rFont val="Microsoft YaHei UI"/>
        <family val="2"/>
      </rPr>
      <t>外运船代，四期码头，五截七开</t>
    </r>
    <r>
      <rPr>
        <b/>
        <sz val="12"/>
        <color theme="0"/>
        <rFont val="Tahoma"/>
        <family val="2"/>
      </rPr>
      <t>(</t>
    </r>
    <r>
      <rPr>
        <b/>
        <sz val="12"/>
        <color theme="0"/>
        <rFont val="Microsoft YaHei UI"/>
        <family val="2"/>
      </rPr>
      <t>周五中午</t>
    </r>
    <r>
      <rPr>
        <b/>
        <sz val="12"/>
        <color theme="0"/>
        <rFont val="Tahoma"/>
        <family val="2"/>
      </rPr>
      <t>12</t>
    </r>
    <r>
      <rPr>
        <b/>
        <sz val="12"/>
        <color theme="0"/>
        <rFont val="Microsoft YaHei UI"/>
        <family val="2"/>
      </rPr>
      <t>：</t>
    </r>
    <r>
      <rPr>
        <b/>
        <sz val="12"/>
        <color theme="0"/>
        <rFont val="Tahoma"/>
        <family val="2"/>
      </rPr>
      <t>00</t>
    </r>
    <r>
      <rPr>
        <b/>
        <sz val="12"/>
        <color theme="0"/>
        <rFont val="Microsoft YaHei UI"/>
        <family val="2"/>
      </rPr>
      <t>截单</t>
    </r>
    <r>
      <rPr>
        <b/>
        <sz val="12"/>
        <color theme="0"/>
        <rFont val="Tahoma"/>
        <family val="2"/>
      </rPr>
      <t>)</t>
    </r>
  </si>
  <si>
    <t>NINGBO SI CUT OFF 12:00</t>
  </si>
  <si>
    <t>NINGBO  CY CLOSING</t>
  </si>
  <si>
    <t>HAIFA</t>
    <phoneticPr fontId="56" type="noConversion"/>
  </si>
  <si>
    <t>ASHDOD</t>
    <phoneticPr fontId="56" type="noConversion"/>
  </si>
  <si>
    <t>AMBARLI</t>
  </si>
  <si>
    <t>YARIMCA</t>
  </si>
  <si>
    <t>ZIM CARMEL V.18W(UXH,18W)</t>
  </si>
  <si>
    <t>STAMATIS B V.273W (TM5,273W)</t>
  </si>
  <si>
    <t>BELLAVIA V.60W(BLV,60W)</t>
  </si>
  <si>
    <t>SPYROS V V.27W(XZP,27W)</t>
  </si>
  <si>
    <t>NAVIOS DEVOTION V.16W(NS5,16W)</t>
  </si>
  <si>
    <t>GSL LINE 十月船期表</t>
  </si>
  <si>
    <r>
      <t>FAR-EAST AFRICA EXPRESS LINE (FAX)  1</t>
    </r>
    <r>
      <rPr>
        <b/>
        <sz val="12"/>
        <color rgb="FFFFFFFF"/>
        <rFont val="DengXian"/>
      </rPr>
      <t>截</t>
    </r>
    <r>
      <rPr>
        <b/>
        <sz val="12"/>
        <color rgb="FFFFFFFF"/>
        <rFont val="Tahoma"/>
        <family val="2"/>
      </rPr>
      <t>3</t>
    </r>
    <r>
      <rPr>
        <b/>
        <sz val="12"/>
        <color rgb="FFFFFFFF"/>
        <rFont val="DengXian"/>
      </rPr>
      <t>开</t>
    </r>
    <r>
      <rPr>
        <b/>
        <sz val="12"/>
        <color rgb="FFFFFFFF"/>
        <rFont val="Tahoma"/>
        <family val="2"/>
      </rPr>
      <t xml:space="preserve">   </t>
    </r>
    <r>
      <rPr>
        <b/>
        <sz val="12"/>
        <color rgb="FFFFFFFF"/>
        <rFont val="SimSun"/>
      </rPr>
      <t>兴港船代</t>
    </r>
    <r>
      <rPr>
        <b/>
        <sz val="12"/>
        <color rgb="FFFFFFFF"/>
        <rFont val="Tahoma"/>
        <family val="2"/>
      </rPr>
      <t xml:space="preserve">                                                                                                 </t>
    </r>
    <r>
      <rPr>
        <b/>
        <sz val="12"/>
        <color rgb="FFFFFFFF"/>
        <rFont val="Microsoft YaHei UI"/>
        <family val="2"/>
      </rPr>
      <t>普通出口箱（除海铁）全部由陆路集卡直进甬舟码头</t>
    </r>
  </si>
  <si>
    <t>NINGBO SI CUT OFF 17:00</t>
  </si>
  <si>
    <t>APAPA</t>
    <phoneticPr fontId="56" type="noConversion"/>
  </si>
  <si>
    <t>TINCAN</t>
    <phoneticPr fontId="56" type="noConversion"/>
  </si>
  <si>
    <t>TEMA</t>
    <phoneticPr fontId="56" type="noConversion"/>
  </si>
  <si>
    <t>LOME</t>
    <phoneticPr fontId="56" type="noConversion"/>
  </si>
  <si>
    <t>YONGZHOU W2245N（支线）</t>
  </si>
  <si>
    <t>SEASMILE V.339W(SEM,339W)</t>
  </si>
  <si>
    <t>YONGZHOU W2246N（支线）</t>
  </si>
  <si>
    <t>BLANK SAILING</t>
  </si>
  <si>
    <t>YONGZHOU W2247N（支线）</t>
  </si>
  <si>
    <t>NAVIOS DESTINY V.079W(ND3,341W)</t>
  </si>
  <si>
    <t>YONGZHOU W2248N（支线）</t>
  </si>
  <si>
    <t>GIALOVA V.342W(IL5,342W)</t>
  </si>
  <si>
    <t>YONGZHOU W2249N（支线）</t>
  </si>
  <si>
    <t>TO BE NAMED</t>
  </si>
  <si>
    <t>FAR-EAST AFRICA EXPRESS II LINE (FA2)   3截5开   兴港船代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普通出口箱（除海铁）全部由陆路集卡直进甬舟码头　</t>
  </si>
  <si>
    <t>TEMA</t>
  </si>
  <si>
    <t>COTONOU</t>
  </si>
  <si>
    <t>APAPA</t>
  </si>
  <si>
    <t>ONNE</t>
  </si>
  <si>
    <t>ABIDJAN</t>
  </si>
  <si>
    <t>YONGZHOU C2289N（支线）</t>
  </si>
  <si>
    <t>SUNNY PHOENIX V.339W(ZVB,339W)</t>
  </si>
  <si>
    <t>YONGZHOU C2290N（支线）</t>
  </si>
  <si>
    <t>YONGZHOU C2291N（支线）</t>
  </si>
  <si>
    <t>COSCO FUZHOU V.129W(FCU,341W)</t>
  </si>
  <si>
    <t>YONGZHOU C2292N（支线）</t>
  </si>
  <si>
    <t>EXPRESS SPAIN V.143W(YGS,342W)</t>
  </si>
  <si>
    <t>YONGZHOU C2293N（支线）</t>
  </si>
  <si>
    <t>ANDROUSA V.352W(JU3,343W)</t>
  </si>
  <si>
    <t xml:space="preserve">FAR EAST TO SOUTH AFRICA EXPRESS (SA1) 北三集司 五截天开 东南船代 </t>
  </si>
  <si>
    <t>Feeder VSL/VOY</t>
    <phoneticPr fontId="0" type="noConversion"/>
  </si>
  <si>
    <t>NINGBO SI CUT OFF AMS PORT17:00</t>
  </si>
  <si>
    <t xml:space="preserve">DURBAN </t>
  </si>
  <si>
    <t>CAPE TOWN(VIA SINGAPORE)</t>
  </si>
  <si>
    <t>COSCO SURABAYA V.112W (CS1,51W)</t>
  </si>
  <si>
    <t>DOLPHIN II V.016W(QDL,871W)</t>
  </si>
  <si>
    <t>BAY BRIDGE V.191W(QQB,15W)</t>
  </si>
  <si>
    <t>ITAL USODIMARE V.171W(LUL,99W)</t>
  </si>
  <si>
    <t xml:space="preserve">China East Africa Express （KYX）甬舟码头 三截五开  东南船代 </t>
  </si>
  <si>
    <t>普通出口箱（除海铁）全部由陆路集卡直进甬舟码头</t>
  </si>
  <si>
    <t>Feeder VSL/VOY</t>
    <phoneticPr fontId="1" type="noConversion"/>
  </si>
  <si>
    <t>MOMBASA</t>
  </si>
  <si>
    <t>KOTA GABUNG V.340W (QD5,340W)</t>
  </si>
  <si>
    <t>KOTA NAZAR V.342W(OYY,342W)</t>
  </si>
  <si>
    <t>THORSTAR V.343W(TT3,343W)</t>
  </si>
  <si>
    <t>KOTA KAMIL V.344W (KZK,344W)</t>
  </si>
  <si>
    <t xml:space="preserve">China East Africa Express （TZX）甬舟码头 五截天开  东南船代 </t>
  </si>
  <si>
    <t xml:space="preserve">NINGBO SI CUT OFF 12:00 </t>
  </si>
  <si>
    <t>DAR ES SALAAM</t>
  </si>
  <si>
    <t xml:space="preserve">KOTA MACHAN V.339W (BC6,339W) </t>
  </si>
  <si>
    <t>AS CASPRIA V.341W (SG6,341W)</t>
  </si>
  <si>
    <t>PONTRESINA V.341W(NB1,341W)</t>
  </si>
  <si>
    <t xml:space="preserve">NORTHERN VALENCE V.342W (XBL,342W) </t>
  </si>
  <si>
    <t xml:space="preserve">KOTA MANIS V.343W (QZX,343W) </t>
  </si>
  <si>
    <t>CHINA INDIA EXPRESS IV （CI4），梅山码头  四截五开  兴港船代</t>
  </si>
  <si>
    <t xml:space="preserve">NINGBO SI CUT OFF 17:00 </t>
  </si>
  <si>
    <t xml:space="preserve">NHAVA SHEVA </t>
  </si>
  <si>
    <t>MUNDRA</t>
  </si>
  <si>
    <t>MUHAMMAD BIN QASIM</t>
  </si>
  <si>
    <t>KARACHI(SAPT)</t>
  </si>
  <si>
    <t>码头动态</t>
  </si>
  <si>
    <t>APL ANTWERP V.0FF9ZW1 (QWP,21W)</t>
  </si>
  <si>
    <t>CMA CGM TOSCA V.0FFA3W1 (GTY,24W)</t>
  </si>
  <si>
    <t>China West India Express (CWX) 二期码头  ，一截三开，外运船代</t>
  </si>
  <si>
    <t>PORT KLANG(NORTH)</t>
  </si>
  <si>
    <t>FELIXSTOWE V.38W (FT6,38W)</t>
  </si>
  <si>
    <t>REN JIAN 25 V.2306W (QBD,9W)</t>
  </si>
  <si>
    <t>X-PRESS ANGLESEY V.23007W (HV1,21W)</t>
  </si>
  <si>
    <t>TS NINGBO V.23008W (KJL,766W)</t>
  </si>
  <si>
    <t>NEW CHINA-INDIA-EXPRESS (NIX) 二期码头  六截一开 兴港船代</t>
  </si>
  <si>
    <t>PORT KELANG</t>
  </si>
  <si>
    <t>NHAVA SHEVA</t>
  </si>
  <si>
    <t>HAZIRA</t>
  </si>
  <si>
    <t>COLOMBO</t>
  </si>
  <si>
    <t>EVER ELITE V.162W (EJY,2W)</t>
  </si>
  <si>
    <t>SEASPAN EMERALD V.25W (ME3,25W)</t>
  </si>
  <si>
    <t>ZOI V.109W (IZ5,109W)</t>
  </si>
  <si>
    <r>
      <t>CHINA_INDIA_EXPRESS_I</t>
    </r>
    <r>
      <rPr>
        <b/>
        <sz val="12"/>
        <color rgb="FFE7E6E6"/>
        <rFont val="Microsoft YaHei UI"/>
        <family val="2"/>
      </rPr>
      <t>（</t>
    </r>
    <r>
      <rPr>
        <b/>
        <sz val="12"/>
        <color rgb="FFE7E6E6"/>
        <rFont val="Tahoma"/>
        <family val="2"/>
      </rPr>
      <t>CI1</t>
    </r>
    <r>
      <rPr>
        <b/>
        <sz val="12"/>
        <color rgb="FFE7E6E6"/>
        <rFont val="Microsoft YaHei UI"/>
        <family val="2"/>
      </rPr>
      <t>）</t>
    </r>
    <r>
      <rPr>
        <b/>
        <sz val="12"/>
        <color rgb="FFFFFFFF"/>
        <rFont val="Microsoft YaHei UI"/>
        <family val="2"/>
      </rPr>
      <t>梅山</t>
    </r>
    <r>
      <rPr>
        <b/>
        <sz val="12"/>
        <color rgb="FFE7E6E6"/>
        <rFont val="Microsoft YaHei UI"/>
        <family val="2"/>
      </rPr>
      <t xml:space="preserve"> 三截五开</t>
    </r>
    <r>
      <rPr>
        <b/>
        <sz val="12"/>
        <color rgb="FFE7E6E6"/>
        <rFont val="Tahoma"/>
        <family val="2"/>
      </rPr>
      <t xml:space="preserve">  </t>
    </r>
    <r>
      <rPr>
        <b/>
        <sz val="12"/>
        <color rgb="FFE7E6E6"/>
        <rFont val="Microsoft YaHei UI"/>
        <family val="2"/>
      </rPr>
      <t>东南船代</t>
    </r>
  </si>
  <si>
    <t>PIPAVAV</t>
  </si>
  <si>
    <t>KARACHI PORT(SAPT)</t>
  </si>
  <si>
    <t>SEAMAX WESTPORT V.090A (YTE,14W)</t>
  </si>
  <si>
    <t>COSCO THAILAND V.096W (ODJ,40W)</t>
  </si>
  <si>
    <t>XIN HONG KONG V.120W (XKH,120W)</t>
  </si>
  <si>
    <r>
      <rPr>
        <b/>
        <sz val="12"/>
        <color rgb="FFFFFFFF"/>
        <rFont val="Tahoma"/>
        <family val="2"/>
      </rPr>
      <t xml:space="preserve">CHINA VIETNAM EXPRESS LINE (CVX) </t>
    </r>
    <r>
      <rPr>
        <b/>
        <sz val="12"/>
        <color rgb="FFFFFFFF"/>
        <rFont val="Microsoft YaHei UI"/>
        <family val="2"/>
      </rPr>
      <t>三期码头</t>
    </r>
    <r>
      <rPr>
        <b/>
        <sz val="12"/>
        <color rgb="FFFFFFFF"/>
        <rFont val="Tahoma"/>
        <family val="2"/>
      </rPr>
      <t xml:space="preserve"> 七</t>
    </r>
    <r>
      <rPr>
        <b/>
        <sz val="12"/>
        <color rgb="FFFFFFFF"/>
        <rFont val="Microsoft YaHei UI"/>
        <family val="2"/>
      </rPr>
      <t>截一开</t>
    </r>
    <r>
      <rPr>
        <b/>
        <sz val="12"/>
        <color rgb="FFFFFFFF"/>
        <rFont val="Tahoma"/>
        <family val="2"/>
      </rPr>
      <t xml:space="preserve"> </t>
    </r>
    <r>
      <rPr>
        <b/>
        <sz val="12"/>
        <color rgb="FFFFFFFF"/>
        <rFont val="Microsoft YaHei UI"/>
        <family val="2"/>
      </rPr>
      <t>兴港船代</t>
    </r>
  </si>
  <si>
    <t>HO CHI MINH CITY</t>
  </si>
  <si>
    <t>LAEM CHABANG</t>
  </si>
  <si>
    <t>YM CREDENTIAL V.062S (YD5,34S)</t>
  </si>
  <si>
    <t>BUXMELODY V.199S (BWX,87S)</t>
  </si>
  <si>
    <t>YM CREDENTIAL V.063S (YD5,35S)</t>
  </si>
  <si>
    <t>GSL AFRICA V.940S (LZH,940S)</t>
  </si>
  <si>
    <r>
      <t xml:space="preserve">CHINA_INDONESIA_SERVICE (CTI) </t>
    </r>
    <r>
      <rPr>
        <b/>
        <sz val="12"/>
        <color rgb="FFFFFFFF"/>
        <rFont val="SimSun"/>
      </rPr>
      <t>三期码头</t>
    </r>
    <r>
      <rPr>
        <b/>
        <sz val="12"/>
        <color rgb="FFFFFFFF"/>
        <rFont val="Tahoma"/>
        <family val="2"/>
        <charset val="1"/>
      </rPr>
      <t xml:space="preserve">  </t>
    </r>
    <r>
      <rPr>
        <b/>
        <sz val="12"/>
        <color rgb="FFFFFFFF"/>
        <rFont val="SimSun"/>
      </rPr>
      <t>三截五开</t>
    </r>
    <r>
      <rPr>
        <b/>
        <sz val="12"/>
        <color rgb="FFFFFFFF"/>
        <rFont val="Tahoma"/>
        <family val="2"/>
        <charset val="1"/>
      </rPr>
      <t xml:space="preserve">  </t>
    </r>
    <r>
      <rPr>
        <b/>
        <sz val="12"/>
        <color rgb="FFFFFFFF"/>
        <rFont val="SimSun"/>
      </rPr>
      <t>东南船代</t>
    </r>
  </si>
  <si>
    <t>JAKARTA</t>
    <phoneticPr fontId="56" type="noConversion"/>
  </si>
  <si>
    <t>SURABAYA</t>
    <phoneticPr fontId="56" type="noConversion"/>
  </si>
  <si>
    <t>DAVAO</t>
    <phoneticPr fontId="56" type="noConversion"/>
  </si>
  <si>
    <t>COSCO HAIFA V.111S (CH1,33S)</t>
  </si>
  <si>
    <t>YM EFFICIENCY V.172S(YF2,65S)</t>
  </si>
  <si>
    <t>XIN BEI LUN V.254S(XBU,313S)</t>
  </si>
  <si>
    <r>
      <t xml:space="preserve">China Australia Express (CAX)  </t>
    </r>
    <r>
      <rPr>
        <b/>
        <sz val="12"/>
        <color theme="0"/>
        <rFont val="Microsoft YaHei"/>
        <family val="2"/>
      </rPr>
      <t>三期码头</t>
    </r>
    <r>
      <rPr>
        <b/>
        <sz val="12"/>
        <color theme="0"/>
        <rFont val="Calibri"/>
        <family val="2"/>
      </rPr>
      <t xml:space="preserve">   </t>
    </r>
    <r>
      <rPr>
        <b/>
        <sz val="12"/>
        <color theme="0"/>
        <rFont val="Microsoft YaHei"/>
        <family val="2"/>
      </rPr>
      <t>外运船代</t>
    </r>
  </si>
  <si>
    <t>SYDNEY</t>
  </si>
  <si>
    <t>MELBOURNE</t>
  </si>
  <si>
    <t>BRISBANE</t>
  </si>
  <si>
    <t>CALANDRA V.23S (AAP,23S)</t>
  </si>
  <si>
    <r>
      <t xml:space="preserve">NPX </t>
    </r>
    <r>
      <rPr>
        <b/>
        <sz val="12"/>
        <color rgb="FFFFFFFF"/>
        <rFont val="Microsoft YaHei UI"/>
        <family val="2"/>
      </rPr>
      <t>大榭码头</t>
    </r>
    <r>
      <rPr>
        <b/>
        <sz val="12"/>
        <color rgb="FFFFFFFF"/>
        <rFont val="Tahoma"/>
        <family val="2"/>
      </rPr>
      <t xml:space="preserve">    </t>
    </r>
    <r>
      <rPr>
        <b/>
        <sz val="12"/>
        <color rgb="FFFFFFFF"/>
        <rFont val="Microsoft YaHei UI"/>
        <family val="2"/>
      </rPr>
      <t>外运船代</t>
    </r>
    <r>
      <rPr>
        <b/>
        <sz val="12"/>
        <color rgb="FFFFFFFF"/>
        <rFont val="Tahoma"/>
        <family val="2"/>
      </rPr>
      <t xml:space="preserve">  大榭码头    外运船代</t>
    </r>
  </si>
  <si>
    <t> </t>
  </si>
  <si>
    <t>MANILA NORTH PORT</t>
  </si>
  <si>
    <t>MANILA SOUTH PORT</t>
  </si>
  <si>
    <t>WILLIAM V.20S (WM3,20S)</t>
  </si>
  <si>
    <t>ASL TAIPEI V.7S (AP6,7S)</t>
  </si>
  <si>
    <t>WILLIAM V.21S (WM3,21S)</t>
  </si>
  <si>
    <t>ASL TAIPEI V.8S (AP6,8S)</t>
  </si>
  <si>
    <t>WILLIAM V.22S (WM3,22S)</t>
  </si>
  <si>
    <t>MAERSK SINGAPORE V.340E(VJP,28E)</t>
  </si>
  <si>
    <t>CEZANNE V.343E(VJE,11E)</t>
  </si>
  <si>
    <t>船东及代理</t>
  </si>
  <si>
    <t>船名</t>
  </si>
  <si>
    <t>航次</t>
  </si>
  <si>
    <t>VSL CODE</t>
  </si>
  <si>
    <t>ETD</t>
  </si>
  <si>
    <t>福州码头</t>
  </si>
  <si>
    <t>操作时间</t>
  </si>
  <si>
    <t>福州-宁波
船代：中外运福州</t>
  </si>
  <si>
    <t>YONGXIN101</t>
  </si>
  <si>
    <t>/周一</t>
  </si>
  <si>
    <t>海盈</t>
  </si>
  <si>
    <t>截关时间：
周五18:00  
截进重时间：
周五12:00
截VGM时间：周五18：00</t>
  </si>
  <si>
    <t>23539N</t>
  </si>
  <si>
    <t>2023-10-02</t>
  </si>
  <si>
    <t>取消</t>
  </si>
  <si>
    <t>XINMINGZHOU96</t>
  </si>
  <si>
    <t>/周三</t>
  </si>
  <si>
    <t>江阴</t>
  </si>
  <si>
    <t>截关时间：
周二12:00  
截进重时间：周一24:00
截VGM时间：周一18：00</t>
  </si>
  <si>
    <t>XINOU15</t>
  </si>
  <si>
    <t>/周四</t>
  </si>
  <si>
    <t>马尾青州</t>
  </si>
  <si>
    <t>截关时间：
周三12:00
截进重时间：周二24:00
截VGM时间：周二18:00</t>
  </si>
  <si>
    <t>XINMINGZHOU90</t>
  </si>
  <si>
    <t>/周六</t>
  </si>
  <si>
    <t>截关时间：
周五12:00  
截进重时间：
周四24:00
截VGM时间：周四18：00</t>
  </si>
  <si>
    <t>订舱注意事项：</t>
  </si>
  <si>
    <t>0. SI截止时间烦请查询：http://www.worde.com/download_category.php?id=4， 每周五公布下周时间，请知悉，谢谢</t>
  </si>
  <si>
    <t>1.二程船期表详见工作表2/3，福州至宁波中转由于码头操作时间需要，烦请至少预留4-5天，ZMS/ZAS周末班由于跨周末原因，中转时间+7天，谢谢。</t>
  </si>
  <si>
    <t>2.二程船期表可在ZIM 网站下载，网址：https://www.zimchina.com/za-cn/global-network/asia-oceania/china/china-schedules</t>
  </si>
  <si>
    <t>3. 订舱时，烦请提供完整订舱客户及合约号。</t>
  </si>
  <si>
    <t>4. VGM需同时在嘉航订舱时一并提供。如嘉航无法提交，请在ZIM网站上提交并发送，网址： https://www.zimchina.com/za-cn/tools/solas-vgm。</t>
  </si>
  <si>
    <t>5. VGM注意事项：货物排载及提单均未在嘉航网站提交，烦请在船代网站提交VGM的同时，在ZIM网站提交VGM: https://www.zimchina.com/za-cn/tools/solas-vgm， 谢谢。</t>
  </si>
  <si>
    <t xml:space="preserve">6.接宁波码头通知，根据交通部关于VGM的规定，从2021年6月份开始凡托运人提供的验证重量与实际重量的误差超过5%或1吨的将会受到海事部门1000元以上3万元以下罚款。
</t>
  </si>
  <si>
    <t xml:space="preserve">因此6月份开始不符合规定的箱子宁波码头将一律做退关处理，烦请在提交VGM的时候请保证VGM数据的准确性，谢谢。
</t>
  </si>
  <si>
    <t>23540N</t>
  </si>
  <si>
    <t>QX9/187N</t>
  </si>
  <si>
    <t>2023-10-09</t>
  </si>
  <si>
    <t>23541N</t>
  </si>
  <si>
    <t>QX9/191N</t>
  </si>
  <si>
    <t>2023-10-16</t>
  </si>
  <si>
    <t>23542N</t>
  </si>
  <si>
    <t>QX9/195N</t>
  </si>
  <si>
    <t>2023-10-23</t>
  </si>
  <si>
    <t>23543N</t>
  </si>
  <si>
    <t>QX9/199N</t>
  </si>
  <si>
    <t>2023-10-30</t>
  </si>
  <si>
    <t>2023-10-04</t>
  </si>
  <si>
    <t>XO8/213N</t>
  </si>
  <si>
    <t>2023-10-11</t>
  </si>
  <si>
    <t>XO8/217N</t>
  </si>
  <si>
    <t>2023-10-18</t>
  </si>
  <si>
    <t>XO8/221N</t>
  </si>
  <si>
    <t>2023-10-25</t>
  </si>
  <si>
    <t>2023-10-05</t>
  </si>
  <si>
    <t>OX2/435N</t>
  </si>
  <si>
    <t>2023-10-12</t>
  </si>
  <si>
    <t>OX2/439N</t>
  </si>
  <si>
    <t>2023-10-19</t>
  </si>
  <si>
    <t>OX2/443N</t>
  </si>
  <si>
    <t>2023-10-26</t>
  </si>
  <si>
    <t>2023-10-07</t>
  </si>
  <si>
    <t>XG5/228N</t>
  </si>
  <si>
    <t>2023-10-14</t>
  </si>
  <si>
    <t>XG5/323N</t>
  </si>
  <si>
    <t>2023-10-21</t>
  </si>
  <si>
    <t>XG5/326N</t>
  </si>
  <si>
    <t>2023-10-28</t>
  </si>
  <si>
    <t>XINYONGCHANG17</t>
  </si>
  <si>
    <t xml:space="preserve">OG3/554N </t>
  </si>
  <si>
    <t>OG3/558N</t>
  </si>
  <si>
    <t>OG3/562N</t>
  </si>
  <si>
    <t>OG3/566N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</si>
</sst>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\-mmm;@"/>
    <numFmt numFmtId="165" formatCode="m/d"/>
    <numFmt numFmtId="166" formatCode="0000"/>
  </numFmts>
  <fonts count="73"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212B60"/>
      <name val="Calibri Light"/>
      <family val="2"/>
      <scheme val="major"/>
    </font>
    <font>
      <b/>
      <sz val="16"/>
      <color rgb="FF212B60"/>
      <name val="Tahoma"/>
      <family val="2"/>
    </font>
    <font>
      <b/>
      <sz val="12"/>
      <color rgb="FFFFFFFF"/>
      <name val="Tahoma"/>
      <family val="2"/>
    </font>
    <font>
      <b/>
      <sz val="12"/>
      <color rgb="FF212B60"/>
      <name val="Tahoma"/>
      <family val="2"/>
    </font>
    <font>
      <sz val="12"/>
      <color rgb="FF002060"/>
      <name val="Tahoma"/>
      <family val="2"/>
    </font>
    <font>
      <sz val="9"/>
      <color rgb="FF002060"/>
      <name val="Tahoma"/>
      <family val="2"/>
    </font>
    <font>
      <sz val="11"/>
      <color rgb="FF000000"/>
      <name val="Calibri"/>
      <family val="2"/>
      <scheme val="minor"/>
    </font>
    <font>
      <b/>
      <sz val="12"/>
      <color rgb="FFFFFFFF"/>
      <name val="SimSun"/>
    </font>
    <font>
      <b/>
      <sz val="12"/>
      <color rgb="FF002060"/>
      <name val="Tahoma"/>
      <family val="2"/>
    </font>
    <font>
      <b/>
      <sz val="12"/>
      <color rgb="FFFFFFFF"/>
      <name val="Microsoft YaHei UI"/>
      <family val="2"/>
    </font>
    <font>
      <sz val="12"/>
      <color rgb="FF212B60"/>
      <name val="Tahoma"/>
      <family val="2"/>
    </font>
    <font>
      <b/>
      <sz val="9"/>
      <color indexed="9"/>
      <name val="Tahoma"/>
      <family val="2"/>
    </font>
    <font>
      <sz val="9"/>
      <color rgb="FF212B60"/>
      <name val="Tahoma"/>
      <family val="2"/>
    </font>
    <font>
      <b/>
      <sz val="12"/>
      <color rgb="FFFFC000"/>
      <name val="Tahoma"/>
      <family val="2"/>
    </font>
    <font>
      <b/>
      <sz val="12"/>
      <color theme="0"/>
      <name val="Microsoft YaHei UI"/>
      <family val="2"/>
    </font>
    <font>
      <b/>
      <sz val="12"/>
      <color theme="0"/>
      <name val="Tahoma"/>
      <family val="2"/>
    </font>
    <font>
      <b/>
      <sz val="12"/>
      <color rgb="FF203764"/>
      <name val="Tahoma"/>
      <family val="2"/>
    </font>
    <font>
      <sz val="12"/>
      <color rgb="FF203764"/>
      <name val="Tahoma"/>
      <family val="2"/>
    </font>
    <font>
      <sz val="12"/>
      <color rgb="FFFF0000"/>
      <name val="Tahoma"/>
      <family val="2"/>
    </font>
    <font>
      <sz val="12"/>
      <color theme="8" tint="-0.499984740745262"/>
      <name val="Tahoma"/>
      <family val="2"/>
    </font>
    <font>
      <b/>
      <sz val="12"/>
      <color rgb="FFFFFFFF"/>
      <name val="DengXian"/>
    </font>
    <font>
      <b/>
      <sz val="12"/>
      <color rgb="FF000000"/>
      <name val="Tahoma"/>
      <family val="2"/>
    </font>
    <font>
      <b/>
      <sz val="12"/>
      <color indexed="9"/>
      <name val="Tahoma"/>
      <family val="2"/>
    </font>
    <font>
      <b/>
      <sz val="12"/>
      <color rgb="FFFFFFFF"/>
      <name val="Tahoma"/>
      <family val="2"/>
      <charset val="1"/>
    </font>
    <font>
      <b/>
      <sz val="12"/>
      <color theme="2"/>
      <name val="Tahoma"/>
      <family val="2"/>
    </font>
    <font>
      <b/>
      <sz val="12"/>
      <color rgb="FFE7E6E6"/>
      <name val="Tahoma"/>
      <family val="2"/>
    </font>
    <font>
      <sz val="10"/>
      <color rgb="FF000000"/>
      <name val="Times New Roman"/>
      <family val="1"/>
    </font>
    <font>
      <sz val="12"/>
      <color theme="8" tint="-0.499984740745262"/>
      <name val="Arial"/>
      <family val="2"/>
      <charset val="1"/>
    </font>
    <font>
      <sz val="12"/>
      <color rgb="FF212B60"/>
      <name val="Tahoma"/>
      <family val="2"/>
      <charset val="1"/>
    </font>
    <font>
      <b/>
      <sz val="12"/>
      <color rgb="FF002060"/>
      <name val="Tahoma"/>
      <family val="2"/>
      <charset val="1"/>
    </font>
    <font>
      <b/>
      <sz val="16"/>
      <color rgb="FF002060"/>
      <name val="Calibri"/>
      <family val="2"/>
      <charset val="1"/>
    </font>
    <font>
      <sz val="12"/>
      <color rgb="FF002060"/>
      <name val="Arial"/>
      <family val="2"/>
      <charset val="1"/>
    </font>
    <font>
      <sz val="12"/>
      <color rgb="FF002060"/>
      <name val="Tahoma"/>
      <family val="2"/>
      <charset val="1"/>
    </font>
    <font>
      <sz val="11"/>
      <color rgb="FF002060"/>
      <name val="Tahoma"/>
      <family val="2"/>
    </font>
    <font>
      <sz val="11"/>
      <color rgb="FF002060"/>
      <name val="Calibri"/>
      <family val="2"/>
      <scheme val="minor"/>
    </font>
    <font>
      <b/>
      <sz val="12"/>
      <color rgb="FFFF0000"/>
      <name val="Tahoma"/>
      <family val="2"/>
    </font>
    <font>
      <b/>
      <sz val="12"/>
      <color rgb="FFFFFF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C00000"/>
      <name val="Tahoma"/>
      <family val="2"/>
    </font>
    <font>
      <sz val="12"/>
      <color theme="4" tint="-0.499984740745262"/>
      <name val="Tahoma"/>
      <family val="2"/>
    </font>
    <font>
      <b/>
      <sz val="12"/>
      <color theme="0"/>
      <name val="宋体"/>
      <family val="3"/>
      <charset val="134"/>
    </font>
    <font>
      <b/>
      <sz val="12"/>
      <color theme="0"/>
      <name val="宋体"/>
      <charset val="134"/>
    </font>
    <font>
      <sz val="12"/>
      <color rgb="FF002060"/>
      <name val="Microsoft YaHei UI"/>
      <family val="2"/>
    </font>
    <font>
      <sz val="12"/>
      <color rgb="FF203764"/>
      <name val="Arial"/>
      <family val="2"/>
      <charset val="1"/>
    </font>
    <font>
      <b/>
      <sz val="12"/>
      <color rgb="FFE7E6E6"/>
      <name val="Microsoft YaHei UI"/>
      <family val="2"/>
    </font>
    <font>
      <b/>
      <sz val="12"/>
      <color rgb="FFFF0000"/>
      <name val="Microsoft YaHei UI"/>
      <family val="2"/>
    </font>
    <font>
      <sz val="12"/>
      <color theme="1"/>
      <name val="Tahoma"/>
      <family val="2"/>
    </font>
    <font>
      <sz val="12"/>
      <color theme="1"/>
      <name val="Microsoft YaHei"/>
      <family val="2"/>
    </font>
    <font>
      <b/>
      <sz val="12"/>
      <color theme="0"/>
      <name val="Calibri"/>
      <family val="2"/>
    </font>
    <font>
      <b/>
      <sz val="12"/>
      <color theme="0"/>
      <name val="Microsoft YaHei"/>
      <family val="2"/>
    </font>
    <font>
      <sz val="12"/>
      <color rgb="FFC00000"/>
      <name val="Tahoma"/>
      <family val="2"/>
    </font>
    <font>
      <sz val="12"/>
      <color rgb="FF002060"/>
      <name val="Microsoft YaHei"/>
      <family val="2"/>
    </font>
    <font>
      <sz val="9"/>
      <name val="Calibri"/>
      <family val="3"/>
      <charset val="134"/>
      <scheme val="minor"/>
    </font>
    <font>
      <sz val="12"/>
      <name val="宋体"/>
      <family val="3"/>
      <charset val="134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Tahoma"/>
      <family val="2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1"/>
      <name val="Calibri"/>
      <family val="2"/>
      <scheme val="minor"/>
    </font>
    <font>
      <strike/>
      <sz val="10"/>
      <name val="Calibri"/>
      <family val="2"/>
      <scheme val="minor"/>
    </font>
    <font>
      <sz val="9"/>
      <name val="Tahoma"/>
      <family val="2"/>
    </font>
    <font>
      <sz val="10"/>
      <name val="Calibri Light"/>
      <family val="2"/>
    </font>
    <font>
      <sz val="11"/>
      <color theme="0"/>
      <name val="Calibri"/>
      <family val="2"/>
      <scheme val="minor"/>
    </font>
    <font>
      <sz val="11"/>
      <color rgb="FF212B60"/>
      <name val="宋体"/>
      <family val="3"/>
      <charset val="134"/>
    </font>
    <font>
      <sz val="11"/>
      <color rgb="FF212B60"/>
      <name val="Tahoma"/>
      <family val="2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trike/>
      <sz val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212B6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212B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20376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/>
        <bgColor indexed="64"/>
      </patternFill>
    </fill>
  </fills>
  <borders count="114">
    <border>
      <left/>
      <right/>
      <top/>
      <bottom/>
      <diagonal/>
    </border>
    <border>
      <left style="thin">
        <color rgb="FF212B60"/>
      </left>
      <right style="thin">
        <color rgb="FF212B60"/>
      </right>
      <top style="thin">
        <color rgb="FF212B60"/>
      </top>
      <bottom style="thin">
        <color rgb="FF212B6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212B60"/>
      </right>
      <top style="medium">
        <color indexed="64"/>
      </top>
      <bottom/>
      <diagonal/>
    </border>
    <border>
      <left style="thin">
        <color rgb="FF212B60"/>
      </left>
      <right style="thin">
        <color rgb="FF212B6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212B6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212B6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212B60"/>
      </left>
      <right/>
      <top style="medium">
        <color rgb="FF212B6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212B60"/>
      </right>
      <top style="medium">
        <color rgb="FF212B6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222B35"/>
      </left>
      <right/>
      <top style="medium">
        <color rgb="FF222B35"/>
      </top>
      <bottom/>
      <diagonal/>
    </border>
    <border>
      <left/>
      <right/>
      <top style="medium">
        <color rgb="FF222B35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212B60"/>
      </right>
      <top style="medium">
        <color indexed="64"/>
      </top>
      <bottom/>
      <diagonal/>
    </border>
    <border>
      <left style="medium">
        <color rgb="FF000000"/>
      </left>
      <right style="medium">
        <color rgb="FF212B6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3" fillId="0" borderId="1" applyAlignment="0">
      <alignment horizontal="center" vertical="center" wrapText="1"/>
    </xf>
    <xf numFmtId="165" fontId="14" fillId="5" borderId="1">
      <alignment vertical="center"/>
    </xf>
    <xf numFmtId="164" fontId="15" fillId="0" borderId="0"/>
  </cellStyleXfs>
  <cellXfs count="425">
    <xf numFmtId="0" fontId="0" fillId="0" borderId="0" xfId="0"/>
    <xf numFmtId="0" fontId="2" fillId="0" borderId="0" xfId="0" applyFont="1"/>
    <xf numFmtId="164" fontId="4" fillId="0" borderId="0" xfId="1" applyFont="1" applyBorder="1" applyAlignment="1">
      <alignment horizontal="center" vertical="center"/>
    </xf>
    <xf numFmtId="16" fontId="7" fillId="0" borderId="8" xfId="0" applyNumberFormat="1" applyFont="1" applyBorder="1" applyAlignment="1">
      <alignment horizontal="center" vertical="center"/>
    </xf>
    <xf numFmtId="164" fontId="7" fillId="0" borderId="8" xfId="1" applyFont="1" applyBorder="1" applyAlignment="1">
      <alignment horizontal="center" vertical="center"/>
    </xf>
    <xf numFmtId="164" fontId="7" fillId="0" borderId="9" xfId="1" applyFont="1" applyBorder="1" applyAlignment="1">
      <alignment horizontal="center" vertical="center"/>
    </xf>
    <xf numFmtId="16" fontId="13" fillId="0" borderId="0" xfId="0" applyNumberFormat="1" applyFont="1" applyAlignment="1">
      <alignment horizontal="center" vertical="center"/>
    </xf>
    <xf numFmtId="164" fontId="7" fillId="6" borderId="10" xfId="1" quotePrefix="1" applyFont="1" applyFill="1" applyBorder="1" applyAlignment="1">
      <alignment horizontal="center" vertical="center"/>
    </xf>
    <xf numFmtId="164" fontId="7" fillId="0" borderId="11" xfId="1" applyFont="1" applyBorder="1" applyAlignment="1">
      <alignment horizontal="center" vertical="center"/>
    </xf>
    <xf numFmtId="164" fontId="7" fillId="0" borderId="10" xfId="1" applyFont="1" applyBorder="1" applyAlignment="1">
      <alignment horizontal="center" vertical="center"/>
    </xf>
    <xf numFmtId="0" fontId="7" fillId="6" borderId="12" xfId="0" applyFont="1" applyFill="1" applyBorder="1" applyAlignment="1">
      <alignment vertical="center"/>
    </xf>
    <xf numFmtId="164" fontId="13" fillId="0" borderId="0" xfId="1" quotePrefix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8" borderId="4" xfId="0" applyFont="1" applyFill="1" applyBorder="1" applyAlignment="1">
      <alignment vertical="center" wrapText="1"/>
    </xf>
    <xf numFmtId="0" fontId="24" fillId="8" borderId="22" xfId="0" applyFont="1" applyFill="1" applyBorder="1" applyAlignment="1">
      <alignment horizontal="center" vertical="center" wrapText="1"/>
    </xf>
    <xf numFmtId="0" fontId="6" fillId="8" borderId="22" xfId="0" applyFont="1" applyFill="1" applyBorder="1" applyAlignment="1">
      <alignment horizontal="center" vertical="center" wrapText="1"/>
    </xf>
    <xf numFmtId="164" fontId="13" fillId="0" borderId="8" xfId="0" applyNumberFormat="1" applyFont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16" fontId="13" fillId="0" borderId="10" xfId="0" applyNumberFormat="1" applyFont="1" applyBorder="1" applyAlignment="1">
      <alignment horizontal="center" vertical="center"/>
    </xf>
    <xf numFmtId="16" fontId="13" fillId="0" borderId="11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6" fontId="13" fillId="0" borderId="14" xfId="0" applyNumberFormat="1" applyFont="1" applyBorder="1" applyAlignment="1">
      <alignment horizontal="center" vertical="center"/>
    </xf>
    <xf numFmtId="16" fontId="13" fillId="0" borderId="15" xfId="0" applyNumberFormat="1" applyFont="1" applyBorder="1" applyAlignment="1">
      <alignment horizontal="center" vertical="center"/>
    </xf>
    <xf numFmtId="0" fontId="7" fillId="8" borderId="0" xfId="0" applyFont="1" applyFill="1" applyAlignment="1">
      <alignment vertical="center"/>
    </xf>
    <xf numFmtId="0" fontId="13" fillId="0" borderId="0" xfId="0" applyFont="1"/>
    <xf numFmtId="164" fontId="13" fillId="0" borderId="8" xfId="1" applyFont="1" applyBorder="1" applyAlignment="1">
      <alignment horizontal="center" vertical="center"/>
    </xf>
    <xf numFmtId="164" fontId="7" fillId="0" borderId="10" xfId="1" quotePrefix="1" applyFont="1" applyBorder="1" applyAlignment="1">
      <alignment horizontal="center" vertical="center"/>
    </xf>
    <xf numFmtId="164" fontId="13" fillId="0" borderId="10" xfId="1" applyFont="1" applyBorder="1" applyAlignment="1">
      <alignment horizontal="center" vertical="center"/>
    </xf>
    <xf numFmtId="164" fontId="13" fillId="0" borderId="10" xfId="1" quotePrefix="1" applyFont="1" applyBorder="1" applyAlignment="1">
      <alignment horizontal="center" vertical="center"/>
    </xf>
    <xf numFmtId="164" fontId="13" fillId="0" borderId="0" xfId="1" applyFont="1" applyBorder="1" applyAlignment="1"/>
    <xf numFmtId="164" fontId="13" fillId="0" borderId="0" xfId="1" applyFont="1" applyBorder="1" applyAlignment="1">
      <alignment horizontal="center" vertical="center"/>
    </xf>
    <xf numFmtId="164" fontId="13" fillId="0" borderId="0" xfId="1" quotePrefix="1" applyFont="1" applyBorder="1" applyAlignment="1">
      <alignment horizontal="center"/>
    </xf>
    <xf numFmtId="0" fontId="6" fillId="7" borderId="35" xfId="0" applyFont="1" applyFill="1" applyBorder="1" applyAlignment="1" applyProtection="1">
      <alignment horizontal="left" vertical="center" wrapText="1"/>
      <protection hidden="1"/>
    </xf>
    <xf numFmtId="0" fontId="6" fillId="7" borderId="4" xfId="0" applyFont="1" applyFill="1" applyBorder="1" applyAlignment="1" applyProtection="1">
      <alignment horizontal="center" vertical="center" wrapText="1"/>
      <protection hidden="1"/>
    </xf>
    <xf numFmtId="0" fontId="6" fillId="7" borderId="36" xfId="0" applyFont="1" applyFill="1" applyBorder="1" applyAlignment="1" applyProtection="1">
      <alignment horizontal="center" vertical="center" wrapText="1"/>
      <protection hidden="1"/>
    </xf>
    <xf numFmtId="0" fontId="6" fillId="7" borderId="4" xfId="0" applyFont="1" applyFill="1" applyBorder="1" applyAlignment="1" applyProtection="1">
      <alignment horizontal="center" vertical="center"/>
      <protection hidden="1"/>
    </xf>
    <xf numFmtId="0" fontId="6" fillId="7" borderId="21" xfId="0" applyFont="1" applyFill="1" applyBorder="1" applyAlignment="1" applyProtection="1">
      <alignment horizontal="center" vertical="center" wrapText="1"/>
      <protection hidden="1"/>
    </xf>
    <xf numFmtId="164" fontId="13" fillId="0" borderId="9" xfId="1" applyFont="1" applyBorder="1" applyAlignment="1">
      <alignment horizontal="center"/>
    </xf>
    <xf numFmtId="164" fontId="13" fillId="0" borderId="11" xfId="1" applyFont="1" applyBorder="1" applyAlignment="1">
      <alignment horizontal="center"/>
    </xf>
    <xf numFmtId="164" fontId="13" fillId="0" borderId="14" xfId="1" applyFont="1" applyBorder="1" applyAlignment="1">
      <alignment horizontal="center" vertical="center"/>
    </xf>
    <xf numFmtId="0" fontId="7" fillId="6" borderId="0" xfId="0" applyFont="1" applyFill="1"/>
    <xf numFmtId="164" fontId="7" fillId="0" borderId="0" xfId="0" applyNumberFormat="1" applyFont="1" applyAlignment="1">
      <alignment horizontal="center" vertical="center"/>
    </xf>
    <xf numFmtId="164" fontId="7" fillId="0" borderId="0" xfId="1" applyFont="1" applyBorder="1" applyAlignment="1">
      <alignment horizontal="center" vertical="center"/>
    </xf>
    <xf numFmtId="164" fontId="7" fillId="0" borderId="0" xfId="1" applyFont="1" applyBorder="1" applyAlignment="1">
      <alignment horizontal="center"/>
    </xf>
    <xf numFmtId="0" fontId="6" fillId="6" borderId="4" xfId="0" applyFont="1" applyFill="1" applyBorder="1" applyAlignment="1" applyProtection="1">
      <alignment vertical="center"/>
      <protection hidden="1"/>
    </xf>
    <xf numFmtId="0" fontId="6" fillId="7" borderId="38" xfId="0" applyFont="1" applyFill="1" applyBorder="1" applyAlignment="1" applyProtection="1">
      <alignment horizontal="center" vertical="center" wrapText="1"/>
      <protection hidden="1"/>
    </xf>
    <xf numFmtId="0" fontId="6" fillId="7" borderId="39" xfId="0" applyFont="1" applyFill="1" applyBorder="1" applyAlignment="1" applyProtection="1">
      <alignment horizontal="center" vertical="center" wrapText="1"/>
      <protection hidden="1"/>
    </xf>
    <xf numFmtId="0" fontId="6" fillId="7" borderId="40" xfId="0" applyFont="1" applyFill="1" applyBorder="1" applyAlignment="1" applyProtection="1">
      <alignment horizontal="center" vertical="center"/>
      <protection hidden="1"/>
    </xf>
    <xf numFmtId="0" fontId="7" fillId="6" borderId="29" xfId="0" applyFont="1" applyFill="1" applyBorder="1"/>
    <xf numFmtId="164" fontId="7" fillId="0" borderId="30" xfId="0" applyNumberFormat="1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0" fontId="7" fillId="6" borderId="37" xfId="0" applyFont="1" applyFill="1" applyBorder="1"/>
    <xf numFmtId="0" fontId="22" fillId="0" borderId="37" xfId="0" applyFont="1" applyBorder="1" applyAlignment="1">
      <alignment wrapText="1"/>
    </xf>
    <xf numFmtId="165" fontId="27" fillId="5" borderId="0" xfId="2" applyFont="1" applyBorder="1">
      <alignment vertical="center"/>
    </xf>
    <xf numFmtId="0" fontId="6" fillId="0" borderId="39" xfId="0" applyFont="1" applyBorder="1" applyAlignment="1">
      <alignment horizontal="center" vertical="center" wrapText="1"/>
    </xf>
    <xf numFmtId="0" fontId="6" fillId="7" borderId="40" xfId="0" applyFont="1" applyFill="1" applyBorder="1" applyAlignment="1" applyProtection="1">
      <alignment horizontal="center" vertical="center" wrapText="1"/>
      <protection hidden="1"/>
    </xf>
    <xf numFmtId="0" fontId="22" fillId="0" borderId="0" xfId="0" applyFont="1"/>
    <xf numFmtId="0" fontId="11" fillId="7" borderId="4" xfId="0" applyFont="1" applyFill="1" applyBorder="1" applyAlignment="1" applyProtection="1">
      <alignment vertical="center" wrapText="1"/>
      <protection hidden="1"/>
    </xf>
    <xf numFmtId="0" fontId="11" fillId="7" borderId="39" xfId="0" applyFont="1" applyFill="1" applyBorder="1" applyAlignment="1" applyProtection="1">
      <alignment horizontal="center" vertical="center" wrapText="1"/>
      <protection hidden="1"/>
    </xf>
    <xf numFmtId="0" fontId="11" fillId="7" borderId="40" xfId="0" applyFont="1" applyFill="1" applyBorder="1" applyAlignment="1" applyProtection="1">
      <alignment horizontal="center" vertical="center" wrapText="1"/>
      <protection hidden="1"/>
    </xf>
    <xf numFmtId="0" fontId="11" fillId="0" borderId="40" xfId="0" applyFont="1" applyBorder="1" applyAlignment="1">
      <alignment horizontal="center" vertical="center" wrapText="1"/>
    </xf>
    <xf numFmtId="164" fontId="22" fillId="0" borderId="0" xfId="1" applyFont="1" applyBorder="1" applyAlignment="1">
      <alignment horizontal="center" vertical="center"/>
    </xf>
    <xf numFmtId="164" fontId="22" fillId="6" borderId="0" xfId="1" applyFont="1" applyFill="1" applyBorder="1" applyAlignment="1">
      <alignment horizontal="center" vertical="center"/>
    </xf>
    <xf numFmtId="164" fontId="22" fillId="6" borderId="0" xfId="1" applyFont="1" applyFill="1" applyBorder="1" applyAlignment="1">
      <alignment horizontal="center"/>
    </xf>
    <xf numFmtId="164" fontId="13" fillId="6" borderId="0" xfId="1" quotePrefix="1" applyFont="1" applyFill="1" applyBorder="1" applyAlignment="1">
      <alignment horizontal="center" vertical="center"/>
    </xf>
    <xf numFmtId="0" fontId="21" fillId="0" borderId="0" xfId="0" applyFont="1"/>
    <xf numFmtId="0" fontId="28" fillId="5" borderId="23" xfId="0" applyFont="1" applyFill="1" applyBorder="1"/>
    <xf numFmtId="0" fontId="28" fillId="5" borderId="24" xfId="0" applyFont="1" applyFill="1" applyBorder="1"/>
    <xf numFmtId="164" fontId="21" fillId="0" borderId="0" xfId="1" quotePrefix="1" applyFont="1" applyBorder="1" applyAlignment="1">
      <alignment horizontal="center" vertical="center"/>
    </xf>
    <xf numFmtId="164" fontId="21" fillId="0" borderId="0" xfId="1" applyFont="1" applyBorder="1" applyAlignment="1">
      <alignment horizontal="center" vertical="center"/>
    </xf>
    <xf numFmtId="0" fontId="21" fillId="6" borderId="0" xfId="0" applyFont="1" applyFill="1"/>
    <xf numFmtId="0" fontId="30" fillId="0" borderId="37" xfId="0" applyFont="1" applyBorder="1"/>
    <xf numFmtId="16" fontId="31" fillId="0" borderId="0" xfId="0" applyNumberFormat="1" applyFont="1" applyAlignment="1">
      <alignment horizontal="center"/>
    </xf>
    <xf numFmtId="0" fontId="7" fillId="6" borderId="26" xfId="0" applyFont="1" applyFill="1" applyBorder="1" applyAlignment="1">
      <alignment vertical="center"/>
    </xf>
    <xf numFmtId="0" fontId="7" fillId="6" borderId="45" xfId="0" applyFont="1" applyFill="1" applyBorder="1" applyAlignment="1">
      <alignment vertical="center"/>
    </xf>
    <xf numFmtId="16" fontId="35" fillId="0" borderId="10" xfId="0" applyNumberFormat="1" applyFont="1" applyBorder="1" applyAlignment="1">
      <alignment horizontal="center"/>
    </xf>
    <xf numFmtId="16" fontId="35" fillId="0" borderId="11" xfId="0" applyNumberFormat="1" applyFont="1" applyBorder="1" applyAlignment="1">
      <alignment horizontal="center"/>
    </xf>
    <xf numFmtId="16" fontId="7" fillId="8" borderId="10" xfId="0" applyNumberFormat="1" applyFont="1" applyFill="1" applyBorder="1" applyAlignment="1">
      <alignment horizontal="center" wrapText="1"/>
    </xf>
    <xf numFmtId="16" fontId="7" fillId="8" borderId="11" xfId="0" applyNumberFormat="1" applyFont="1" applyFill="1" applyBorder="1" applyAlignment="1">
      <alignment horizontal="center" wrapText="1"/>
    </xf>
    <xf numFmtId="164" fontId="7" fillId="0" borderId="14" xfId="1" quotePrefix="1" applyFont="1" applyBorder="1" applyAlignment="1">
      <alignment horizontal="center" vertical="center"/>
    </xf>
    <xf numFmtId="0" fontId="36" fillId="0" borderId="0" xfId="0" applyFont="1"/>
    <xf numFmtId="0" fontId="37" fillId="0" borderId="0" xfId="0" applyFont="1"/>
    <xf numFmtId="164" fontId="13" fillId="6" borderId="10" xfId="0" applyNumberFormat="1" applyFont="1" applyFill="1" applyBorder="1" applyAlignment="1">
      <alignment horizontal="center"/>
    </xf>
    <xf numFmtId="0" fontId="6" fillId="8" borderId="50" xfId="0" applyFont="1" applyFill="1" applyBorder="1" applyAlignment="1">
      <alignment horizontal="center" vertical="center" wrapText="1"/>
    </xf>
    <xf numFmtId="0" fontId="6" fillId="8" borderId="36" xfId="0" applyFont="1" applyFill="1" applyBorder="1" applyAlignment="1">
      <alignment horizontal="center" vertical="center" wrapText="1"/>
    </xf>
    <xf numFmtId="0" fontId="6" fillId="8" borderId="51" xfId="0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0" fontId="7" fillId="6" borderId="12" xfId="0" applyFont="1" applyFill="1" applyBorder="1"/>
    <xf numFmtId="0" fontId="7" fillId="6" borderId="0" xfId="0" applyFont="1" applyFill="1" applyAlignment="1">
      <alignment vertical="center"/>
    </xf>
    <xf numFmtId="164" fontId="13" fillId="0" borderId="0" xfId="1" applyFont="1" applyBorder="1" applyAlignment="1">
      <alignment horizontal="center"/>
    </xf>
    <xf numFmtId="164" fontId="43" fillId="0" borderId="34" xfId="1" applyFont="1" applyBorder="1" applyAlignment="1">
      <alignment horizontal="center" vertical="center"/>
    </xf>
    <xf numFmtId="0" fontId="7" fillId="6" borderId="30" xfId="0" applyFont="1" applyFill="1" applyBorder="1" applyAlignment="1">
      <alignment horizontal="center" wrapText="1"/>
    </xf>
    <xf numFmtId="0" fontId="11" fillId="7" borderId="46" xfId="0" applyFont="1" applyFill="1" applyBorder="1" applyAlignment="1" applyProtection="1">
      <alignment horizontal="center" vertical="center" wrapText="1"/>
      <protection hidden="1"/>
    </xf>
    <xf numFmtId="16" fontId="13" fillId="0" borderId="8" xfId="0" applyNumberFormat="1" applyFont="1" applyBorder="1" applyAlignment="1">
      <alignment horizontal="center" vertical="center"/>
    </xf>
    <xf numFmtId="164" fontId="13" fillId="0" borderId="8" xfId="1" quotePrefix="1" applyFont="1" applyBorder="1" applyAlignment="1">
      <alignment horizontal="center" vertical="center"/>
    </xf>
    <xf numFmtId="0" fontId="0" fillId="0" borderId="9" xfId="0" applyBorder="1"/>
    <xf numFmtId="0" fontId="7" fillId="0" borderId="0" xfId="0" applyFont="1"/>
    <xf numFmtId="164" fontId="7" fillId="0" borderId="34" xfId="1" applyFont="1" applyBorder="1" applyAlignment="1">
      <alignment horizontal="center" vertical="center"/>
    </xf>
    <xf numFmtId="164" fontId="7" fillId="0" borderId="34" xfId="1" quotePrefix="1" applyFont="1" applyBorder="1" applyAlignment="1">
      <alignment horizontal="center" vertical="center"/>
    </xf>
    <xf numFmtId="165" fontId="18" fillId="5" borderId="2" xfId="2" applyFont="1" applyBorder="1">
      <alignment vertical="center"/>
    </xf>
    <xf numFmtId="16" fontId="7" fillId="0" borderId="34" xfId="0" applyNumberFormat="1" applyFont="1" applyBorder="1" applyAlignment="1">
      <alignment horizontal="center"/>
    </xf>
    <xf numFmtId="0" fontId="46" fillId="0" borderId="34" xfId="0" applyFont="1" applyBorder="1" applyAlignment="1">
      <alignment horizontal="center"/>
    </xf>
    <xf numFmtId="164" fontId="7" fillId="6" borderId="10" xfId="1" applyFont="1" applyFill="1" applyBorder="1" applyAlignment="1">
      <alignment horizontal="center" vertical="center"/>
    </xf>
    <xf numFmtId="164" fontId="13" fillId="0" borderId="64" xfId="1" applyFont="1" applyBorder="1" applyAlignment="1">
      <alignment horizontal="center" vertical="center"/>
    </xf>
    <xf numFmtId="164" fontId="13" fillId="0" borderId="33" xfId="1" applyFont="1" applyBorder="1" applyAlignment="1">
      <alignment horizontal="center" vertical="center"/>
    </xf>
    <xf numFmtId="164" fontId="13" fillId="0" borderId="28" xfId="1" applyFont="1" applyBorder="1" applyAlignment="1">
      <alignment horizontal="center" vertical="center"/>
    </xf>
    <xf numFmtId="164" fontId="13" fillId="0" borderId="30" xfId="1" applyFont="1" applyBorder="1" applyAlignment="1">
      <alignment horizontal="center" vertical="center"/>
    </xf>
    <xf numFmtId="164" fontId="13" fillId="0" borderId="27" xfId="1" applyFont="1" applyBorder="1" applyAlignment="1">
      <alignment horizontal="center" vertical="center"/>
    </xf>
    <xf numFmtId="164" fontId="13" fillId="0" borderId="29" xfId="1" applyFont="1" applyBorder="1" applyAlignment="1">
      <alignment horizontal="center" vertical="center"/>
    </xf>
    <xf numFmtId="164" fontId="7" fillId="6" borderId="10" xfId="1" quotePrefix="1" applyFont="1" applyFill="1" applyBorder="1" applyAlignment="1">
      <alignment horizontal="center"/>
    </xf>
    <xf numFmtId="164" fontId="7" fillId="6" borderId="10" xfId="0" applyNumberFormat="1" applyFont="1" applyFill="1" applyBorder="1" applyAlignment="1">
      <alignment horizontal="center" vertical="center" wrapText="1"/>
    </xf>
    <xf numFmtId="164" fontId="7" fillId="6" borderId="10" xfId="0" applyNumberFormat="1" applyFont="1" applyFill="1" applyBorder="1" applyAlignment="1">
      <alignment horizontal="center"/>
    </xf>
    <xf numFmtId="0" fontId="7" fillId="8" borderId="0" xfId="0" applyFont="1" applyFill="1" applyAlignment="1">
      <alignment wrapText="1"/>
    </xf>
    <xf numFmtId="16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16" fontId="7" fillId="0" borderId="0" xfId="0" applyNumberFormat="1" applyFont="1" applyAlignment="1">
      <alignment horizontal="center" vertical="center" wrapText="1"/>
    </xf>
    <xf numFmtId="16" fontId="7" fillId="4" borderId="10" xfId="0" applyNumberFormat="1" applyFont="1" applyFill="1" applyBorder="1" applyAlignment="1">
      <alignment horizontal="center"/>
    </xf>
    <xf numFmtId="0" fontId="11" fillId="4" borderId="34" xfId="0" applyFont="1" applyFill="1" applyBorder="1" applyAlignment="1">
      <alignment horizontal="center" wrapText="1"/>
    </xf>
    <xf numFmtId="0" fontId="11" fillId="4" borderId="34" xfId="0" applyFont="1" applyFill="1" applyBorder="1" applyAlignment="1">
      <alignment horizontal="center"/>
    </xf>
    <xf numFmtId="0" fontId="5" fillId="3" borderId="34" xfId="0" applyFont="1" applyFill="1" applyBorder="1"/>
    <xf numFmtId="0" fontId="29" fillId="3" borderId="34" xfId="0" applyFont="1" applyFill="1" applyBorder="1"/>
    <xf numFmtId="0" fontId="11" fillId="4" borderId="34" xfId="0" applyFont="1" applyFill="1" applyBorder="1"/>
    <xf numFmtId="0" fontId="7" fillId="0" borderId="34" xfId="0" applyFont="1" applyBorder="1"/>
    <xf numFmtId="0" fontId="20" fillId="0" borderId="34" xfId="0" applyFont="1" applyBorder="1" applyAlignment="1">
      <alignment vertical="center"/>
    </xf>
    <xf numFmtId="0" fontId="19" fillId="8" borderId="34" xfId="0" applyFont="1" applyFill="1" applyBorder="1" applyAlignment="1">
      <alignment horizontal="center" vertical="center" wrapText="1"/>
    </xf>
    <xf numFmtId="0" fontId="20" fillId="6" borderId="34" xfId="0" applyFont="1" applyFill="1" applyBorder="1" applyAlignment="1">
      <alignment vertical="center"/>
    </xf>
    <xf numFmtId="164" fontId="22" fillId="0" borderId="34" xfId="1" applyFont="1" applyBorder="1" applyAlignment="1">
      <alignment horizontal="center" vertical="center"/>
    </xf>
    <xf numFmtId="0" fontId="19" fillId="8" borderId="34" xfId="0" applyFont="1" applyFill="1" applyBorder="1" applyAlignment="1">
      <alignment vertical="center" wrapText="1"/>
    </xf>
    <xf numFmtId="0" fontId="19" fillId="0" borderId="34" xfId="0" applyFont="1" applyBorder="1" applyAlignment="1">
      <alignment horizontal="center" vertical="center" wrapText="1"/>
    </xf>
    <xf numFmtId="164" fontId="22" fillId="0" borderId="34" xfId="1" quotePrefix="1" applyFont="1" applyBorder="1" applyAlignment="1">
      <alignment horizontal="center" vertical="center"/>
    </xf>
    <xf numFmtId="16" fontId="20" fillId="8" borderId="34" xfId="0" applyNumberFormat="1" applyFont="1" applyFill="1" applyBorder="1" applyAlignment="1">
      <alignment horizontal="center" vertical="center"/>
    </xf>
    <xf numFmtId="0" fontId="13" fillId="6" borderId="34" xfId="0" applyFont="1" applyFill="1" applyBorder="1"/>
    <xf numFmtId="0" fontId="30" fillId="0" borderId="0" xfId="0" applyFont="1"/>
    <xf numFmtId="165" fontId="18" fillId="5" borderId="34" xfId="2" applyFont="1" applyBorder="1">
      <alignment vertical="center"/>
    </xf>
    <xf numFmtId="164" fontId="6" fillId="7" borderId="34" xfId="3" applyFont="1" applyFill="1" applyBorder="1" applyAlignment="1" applyProtection="1">
      <alignment horizontal="left" vertical="center" wrapText="1"/>
      <protection hidden="1"/>
    </xf>
    <xf numFmtId="164" fontId="6" fillId="7" borderId="34" xfId="3" applyFont="1" applyFill="1" applyBorder="1" applyAlignment="1" applyProtection="1">
      <alignment horizontal="center" vertical="center" wrapText="1"/>
      <protection hidden="1"/>
    </xf>
    <xf numFmtId="164" fontId="43" fillId="8" borderId="34" xfId="1" quotePrefix="1" applyFont="1" applyFill="1" applyBorder="1" applyAlignment="1">
      <alignment horizontal="left" vertical="center"/>
    </xf>
    <xf numFmtId="164" fontId="43" fillId="0" borderId="34" xfId="1" quotePrefix="1" applyFont="1" applyBorder="1" applyAlignment="1">
      <alignment horizontal="center" vertical="center"/>
    </xf>
    <xf numFmtId="164" fontId="43" fillId="0" borderId="34" xfId="1" quotePrefix="1" applyFont="1" applyBorder="1" applyAlignment="1">
      <alignment horizontal="left" vertical="center" wrapText="1"/>
    </xf>
    <xf numFmtId="164" fontId="43" fillId="0" borderId="34" xfId="1" quotePrefix="1" applyFont="1" applyBorder="1" applyAlignment="1">
      <alignment horizontal="left" vertical="center"/>
    </xf>
    <xf numFmtId="164" fontId="7" fillId="8" borderId="34" xfId="1" quotePrefix="1" applyFont="1" applyFill="1" applyBorder="1" applyAlignment="1">
      <alignment horizontal="left" vertical="center"/>
    </xf>
    <xf numFmtId="0" fontId="7" fillId="0" borderId="31" xfId="0" applyFont="1" applyBorder="1"/>
    <xf numFmtId="164" fontId="7" fillId="0" borderId="0" xfId="1" quotePrefix="1" applyFont="1" applyBorder="1" applyAlignment="1">
      <alignment horizontal="center" vertical="center"/>
    </xf>
    <xf numFmtId="164" fontId="7" fillId="0" borderId="0" xfId="1" quotePrefix="1" applyFont="1" applyBorder="1" applyAlignment="1">
      <alignment horizontal="center"/>
    </xf>
    <xf numFmtId="165" fontId="11" fillId="5" borderId="3" xfId="2" applyFont="1" applyBorder="1">
      <alignment vertical="center"/>
    </xf>
    <xf numFmtId="165" fontId="11" fillId="5" borderId="47" xfId="2" applyFont="1" applyBorder="1">
      <alignment vertical="center"/>
    </xf>
    <xf numFmtId="0" fontId="7" fillId="7" borderId="65" xfId="0" quotePrefix="1" applyFont="1" applyFill="1" applyBorder="1" applyAlignment="1" applyProtection="1">
      <alignment vertical="center" wrapText="1"/>
      <protection hidden="1"/>
    </xf>
    <xf numFmtId="0" fontId="7" fillId="7" borderId="62" xfId="0" applyFont="1" applyFill="1" applyBorder="1" applyAlignment="1" applyProtection="1">
      <alignment vertical="center" wrapText="1"/>
      <protection hidden="1"/>
    </xf>
    <xf numFmtId="164" fontId="7" fillId="6" borderId="61" xfId="1" applyFont="1" applyFill="1" applyBorder="1" applyAlignment="1">
      <alignment horizontal="center" vertical="center"/>
    </xf>
    <xf numFmtId="164" fontId="7" fillId="6" borderId="44" xfId="1" applyFont="1" applyFill="1" applyBorder="1" applyAlignment="1">
      <alignment horizontal="center" vertical="center"/>
    </xf>
    <xf numFmtId="164" fontId="7" fillId="6" borderId="44" xfId="1" applyFont="1" applyFill="1" applyBorder="1" applyAlignment="1">
      <alignment horizontal="center"/>
    </xf>
    <xf numFmtId="164" fontId="7" fillId="6" borderId="44" xfId="0" applyNumberFormat="1" applyFont="1" applyFill="1" applyBorder="1" applyAlignment="1">
      <alignment horizontal="center" vertical="center" wrapText="1"/>
    </xf>
    <xf numFmtId="164" fontId="7" fillId="6" borderId="55" xfId="0" applyNumberFormat="1" applyFont="1" applyFill="1" applyBorder="1" applyAlignment="1">
      <alignment horizontal="center"/>
    </xf>
    <xf numFmtId="164" fontId="7" fillId="6" borderId="54" xfId="1" applyFont="1" applyFill="1" applyBorder="1" applyAlignment="1">
      <alignment horizontal="center" vertical="center"/>
    </xf>
    <xf numFmtId="164" fontId="7" fillId="6" borderId="54" xfId="1" applyFont="1" applyFill="1" applyBorder="1" applyAlignment="1">
      <alignment horizontal="center"/>
    </xf>
    <xf numFmtId="164" fontId="7" fillId="6" borderId="54" xfId="0" applyNumberFormat="1" applyFont="1" applyFill="1" applyBorder="1" applyAlignment="1">
      <alignment horizontal="center" vertical="center" wrapText="1"/>
    </xf>
    <xf numFmtId="164" fontId="7" fillId="6" borderId="56" xfId="0" applyNumberFormat="1" applyFont="1" applyFill="1" applyBorder="1" applyAlignment="1">
      <alignment horizontal="center"/>
    </xf>
    <xf numFmtId="0" fontId="7" fillId="7" borderId="0" xfId="0" applyFont="1" applyFill="1" applyAlignment="1" applyProtection="1">
      <alignment vertical="center" wrapText="1"/>
      <protection hidden="1"/>
    </xf>
    <xf numFmtId="164" fontId="7" fillId="6" borderId="0" xfId="1" applyFont="1" applyFill="1" applyBorder="1" applyAlignment="1">
      <alignment horizontal="center" vertical="center"/>
    </xf>
    <xf numFmtId="164" fontId="7" fillId="6" borderId="0" xfId="1" applyFont="1" applyFill="1" applyBorder="1" applyAlignment="1">
      <alignment horizontal="center"/>
    </xf>
    <xf numFmtId="164" fontId="7" fillId="6" borderId="0" xfId="0" applyNumberFormat="1" applyFont="1" applyFill="1" applyAlignment="1">
      <alignment horizontal="center" vertical="center" wrapText="1"/>
    </xf>
    <xf numFmtId="164" fontId="7" fillId="6" borderId="0" xfId="0" applyNumberFormat="1" applyFont="1" applyFill="1" applyAlignment="1">
      <alignment horizontal="center"/>
    </xf>
    <xf numFmtId="16" fontId="46" fillId="0" borderId="34" xfId="0" applyNumberFormat="1" applyFont="1" applyBorder="1" applyAlignment="1">
      <alignment horizontal="center"/>
    </xf>
    <xf numFmtId="164" fontId="7" fillId="0" borderId="58" xfId="1" applyFont="1" applyBorder="1" applyAlignment="1">
      <alignment horizontal="center" vertical="center"/>
    </xf>
    <xf numFmtId="164" fontId="7" fillId="6" borderId="67" xfId="1" applyFont="1" applyFill="1" applyBorder="1" applyAlignment="1">
      <alignment horizontal="center" vertical="center"/>
    </xf>
    <xf numFmtId="164" fontId="7" fillId="6" borderId="57" xfId="1" applyFont="1" applyFill="1" applyBorder="1" applyAlignment="1">
      <alignment horizontal="center" vertical="center"/>
    </xf>
    <xf numFmtId="164" fontId="7" fillId="6" borderId="57" xfId="1" applyFont="1" applyFill="1" applyBorder="1" applyAlignment="1">
      <alignment horizontal="center"/>
    </xf>
    <xf numFmtId="164" fontId="7" fillId="6" borderId="57" xfId="0" applyNumberFormat="1" applyFont="1" applyFill="1" applyBorder="1" applyAlignment="1">
      <alignment horizontal="center" vertical="center" wrapText="1"/>
    </xf>
    <xf numFmtId="164" fontId="7" fillId="6" borderId="68" xfId="0" applyNumberFormat="1" applyFont="1" applyFill="1" applyBorder="1" applyAlignment="1">
      <alignment horizontal="center"/>
    </xf>
    <xf numFmtId="0" fontId="11" fillId="7" borderId="41" xfId="0" applyFont="1" applyFill="1" applyBorder="1" applyAlignment="1" applyProtection="1">
      <alignment horizontal="center" vertical="center" wrapText="1"/>
      <protection hidden="1"/>
    </xf>
    <xf numFmtId="0" fontId="7" fillId="7" borderId="26" xfId="0" quotePrefix="1" applyFont="1" applyFill="1" applyBorder="1" applyAlignment="1" applyProtection="1">
      <alignment vertical="center" wrapText="1"/>
      <protection hidden="1"/>
    </xf>
    <xf numFmtId="164" fontId="7" fillId="6" borderId="69" xfId="1" applyFont="1" applyFill="1" applyBorder="1" applyAlignment="1">
      <alignment horizontal="center" vertical="center"/>
    </xf>
    <xf numFmtId="165" fontId="18" fillId="5" borderId="37" xfId="2" applyFont="1" applyBorder="1">
      <alignment vertical="center"/>
    </xf>
    <xf numFmtId="16" fontId="13" fillId="0" borderId="59" xfId="0" applyNumberFormat="1" applyFont="1" applyBorder="1" applyAlignment="1">
      <alignment horizontal="center" vertical="center"/>
    </xf>
    <xf numFmtId="164" fontId="13" fillId="0" borderId="59" xfId="0" applyNumberFormat="1" applyFont="1" applyBorder="1" applyAlignment="1">
      <alignment horizontal="center"/>
    </xf>
    <xf numFmtId="0" fontId="13" fillId="0" borderId="59" xfId="0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164" fontId="7" fillId="0" borderId="52" xfId="0" applyNumberFormat="1" applyFont="1" applyBorder="1" applyAlignment="1">
      <alignment horizontal="center" vertical="center"/>
    </xf>
    <xf numFmtId="164" fontId="7" fillId="0" borderId="53" xfId="1" applyFont="1" applyBorder="1" applyAlignment="1">
      <alignment horizontal="center" vertical="center"/>
    </xf>
    <xf numFmtId="0" fontId="7" fillId="6" borderId="63" xfId="0" applyFont="1" applyFill="1" applyBorder="1"/>
    <xf numFmtId="0" fontId="36" fillId="0" borderId="0" xfId="0" applyFont="1" applyAlignment="1">
      <alignment vertical="center"/>
    </xf>
    <xf numFmtId="16" fontId="50" fillId="4" borderId="0" xfId="0" applyNumberFormat="1" applyFont="1" applyFill="1" applyAlignment="1">
      <alignment horizontal="center" wrapText="1"/>
    </xf>
    <xf numFmtId="0" fontId="51" fillId="0" borderId="0" xfId="0" applyFont="1" applyAlignment="1">
      <alignment horizontal="center"/>
    </xf>
    <xf numFmtId="0" fontId="50" fillId="0" borderId="0" xfId="0" applyFont="1"/>
    <xf numFmtId="16" fontId="50" fillId="4" borderId="0" xfId="0" applyNumberFormat="1" applyFont="1" applyFill="1" applyAlignment="1">
      <alignment horizontal="center"/>
    </xf>
    <xf numFmtId="16" fontId="7" fillId="0" borderId="72" xfId="0" applyNumberFormat="1" applyFont="1" applyBorder="1" applyAlignment="1">
      <alignment horizontal="center"/>
    </xf>
    <xf numFmtId="0" fontId="11" fillId="4" borderId="44" xfId="0" applyFont="1" applyFill="1" applyBorder="1" applyAlignment="1">
      <alignment horizontal="center"/>
    </xf>
    <xf numFmtId="0" fontId="7" fillId="6" borderId="74" xfId="0" applyFont="1" applyFill="1" applyBorder="1" applyAlignment="1">
      <alignment vertical="center"/>
    </xf>
    <xf numFmtId="0" fontId="7" fillId="0" borderId="30" xfId="0" applyFont="1" applyBorder="1"/>
    <xf numFmtId="0" fontId="7" fillId="0" borderId="74" xfId="0" applyFont="1" applyBorder="1"/>
    <xf numFmtId="0" fontId="7" fillId="6" borderId="74" xfId="0" applyFont="1" applyFill="1" applyBorder="1"/>
    <xf numFmtId="0" fontId="6" fillId="6" borderId="27" xfId="0" applyFont="1" applyFill="1" applyBorder="1" applyAlignment="1" applyProtection="1">
      <alignment vertical="center"/>
      <protection hidden="1"/>
    </xf>
    <xf numFmtId="0" fontId="47" fillId="0" borderId="0" xfId="0" applyFont="1"/>
    <xf numFmtId="16" fontId="35" fillId="0" borderId="0" xfId="0" applyNumberFormat="1" applyFont="1" applyAlignment="1">
      <alignment horizontal="center"/>
    </xf>
    <xf numFmtId="0" fontId="47" fillId="0" borderId="12" xfId="0" applyFont="1" applyBorder="1"/>
    <xf numFmtId="0" fontId="11" fillId="4" borderId="41" xfId="0" applyFont="1" applyFill="1" applyBorder="1" applyAlignment="1">
      <alignment vertical="center"/>
    </xf>
    <xf numFmtId="0" fontId="11" fillId="4" borderId="39" xfId="0" applyFont="1" applyFill="1" applyBorder="1" applyAlignment="1">
      <alignment horizontal="center" wrapText="1"/>
    </xf>
    <xf numFmtId="0" fontId="11" fillId="4" borderId="39" xfId="0" applyFont="1" applyFill="1" applyBorder="1" applyAlignment="1">
      <alignment horizontal="center" vertical="center"/>
    </xf>
    <xf numFmtId="0" fontId="11" fillId="4" borderId="48" xfId="0" applyFont="1" applyFill="1" applyBorder="1" applyAlignment="1">
      <alignment horizontal="center" vertical="center"/>
    </xf>
    <xf numFmtId="0" fontId="11" fillId="4" borderId="44" xfId="0" applyFont="1" applyFill="1" applyBorder="1" applyAlignment="1">
      <alignment horizontal="center" vertical="center"/>
    </xf>
    <xf numFmtId="0" fontId="55" fillId="0" borderId="10" xfId="0" applyFont="1" applyBorder="1" applyAlignment="1">
      <alignment horizontal="center"/>
    </xf>
    <xf numFmtId="0" fontId="7" fillId="6" borderId="76" xfId="0" applyFont="1" applyFill="1" applyBorder="1"/>
    <xf numFmtId="164" fontId="7" fillId="0" borderId="60" xfId="0" applyNumberFormat="1" applyFont="1" applyBorder="1" applyAlignment="1">
      <alignment horizontal="center" vertical="center"/>
    </xf>
    <xf numFmtId="164" fontId="7" fillId="0" borderId="77" xfId="1" applyFont="1" applyBorder="1" applyAlignment="1">
      <alignment horizontal="center" vertical="center"/>
    </xf>
    <xf numFmtId="0" fontId="50" fillId="0" borderId="0" xfId="0" applyFont="1" applyAlignment="1">
      <alignment vertical="center"/>
    </xf>
    <xf numFmtId="0" fontId="7" fillId="6" borderId="32" xfId="0" applyFont="1" applyFill="1" applyBorder="1"/>
    <xf numFmtId="164" fontId="7" fillId="0" borderId="75" xfId="0" applyNumberFormat="1" applyFont="1" applyBorder="1" applyAlignment="1">
      <alignment horizontal="center" vertical="center"/>
    </xf>
    <xf numFmtId="0" fontId="7" fillId="8" borderId="37" xfId="0" applyFont="1" applyFill="1" applyBorder="1" applyAlignment="1">
      <alignment wrapText="1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6" fillId="4" borderId="17" xfId="0" applyFont="1" applyFill="1" applyBorder="1" applyAlignment="1">
      <alignment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vertical="center"/>
    </xf>
    <xf numFmtId="164" fontId="7" fillId="0" borderId="15" xfId="1" applyFont="1" applyBorder="1" applyAlignment="1">
      <alignment horizontal="center" vertical="center"/>
    </xf>
    <xf numFmtId="16" fontId="7" fillId="6" borderId="10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vertical="center"/>
    </xf>
    <xf numFmtId="0" fontId="41" fillId="0" borderId="0" xfId="0" applyFont="1"/>
    <xf numFmtId="164" fontId="7" fillId="0" borderId="14" xfId="1" applyFont="1" applyBorder="1" applyAlignment="1">
      <alignment horizontal="center" vertical="center"/>
    </xf>
    <xf numFmtId="164" fontId="5" fillId="3" borderId="35" xfId="0" applyNumberFormat="1" applyFont="1" applyFill="1" applyBorder="1" applyAlignment="1">
      <alignment vertical="center"/>
    </xf>
    <xf numFmtId="164" fontId="5" fillId="3" borderId="36" xfId="0" applyNumberFormat="1" applyFont="1" applyFill="1" applyBorder="1" applyAlignment="1">
      <alignment vertical="center"/>
    </xf>
    <xf numFmtId="164" fontId="5" fillId="3" borderId="21" xfId="0" applyNumberFormat="1" applyFont="1" applyFill="1" applyBorder="1" applyAlignment="1">
      <alignment vertical="center"/>
    </xf>
    <xf numFmtId="0" fontId="6" fillId="12" borderId="4" xfId="0" applyFont="1" applyFill="1" applyBorder="1" applyAlignment="1">
      <alignment horizontal="left" vertical="center" wrapText="1"/>
    </xf>
    <xf numFmtId="0" fontId="6" fillId="12" borderId="5" xfId="0" applyFont="1" applyFill="1" applyBorder="1" applyAlignment="1">
      <alignment horizontal="center" vertical="center" wrapText="1"/>
    </xf>
    <xf numFmtId="0" fontId="6" fillId="12" borderId="6" xfId="0" applyFont="1" applyFill="1" applyBorder="1" applyAlignment="1">
      <alignment horizontal="center" vertical="center" wrapText="1"/>
    </xf>
    <xf numFmtId="0" fontId="11" fillId="12" borderId="6" xfId="0" applyFont="1" applyFill="1" applyBorder="1" applyAlignment="1">
      <alignment horizontal="center" vertical="center" wrapText="1"/>
    </xf>
    <xf numFmtId="0" fontId="42" fillId="6" borderId="18" xfId="0" applyFont="1" applyFill="1" applyBorder="1" applyAlignment="1">
      <alignment horizontal="center" vertical="center" wrapText="1"/>
    </xf>
    <xf numFmtId="16" fontId="7" fillId="6" borderId="8" xfId="0" applyNumberFormat="1" applyFont="1" applyFill="1" applyBorder="1" applyAlignment="1">
      <alignment horizontal="center" vertical="center"/>
    </xf>
    <xf numFmtId="164" fontId="7" fillId="6" borderId="8" xfId="1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wrapText="1"/>
    </xf>
    <xf numFmtId="16" fontId="7" fillId="6" borderId="14" xfId="0" applyNumberFormat="1" applyFont="1" applyFill="1" applyBorder="1" applyAlignment="1">
      <alignment horizontal="center" vertical="center"/>
    </xf>
    <xf numFmtId="164" fontId="7" fillId="6" borderId="14" xfId="1" applyFont="1" applyFill="1" applyBorder="1" applyAlignment="1">
      <alignment horizontal="center" vertical="center"/>
    </xf>
    <xf numFmtId="16" fontId="7" fillId="0" borderId="10" xfId="0" applyNumberFormat="1" applyFont="1" applyBorder="1" applyAlignment="1">
      <alignment horizontal="center" vertical="center"/>
    </xf>
    <xf numFmtId="0" fontId="11" fillId="4" borderId="17" xfId="0" applyFont="1" applyFill="1" applyBorder="1" applyAlignment="1">
      <alignment vertical="center" wrapText="1"/>
    </xf>
    <xf numFmtId="164" fontId="11" fillId="6" borderId="41" xfId="0" applyNumberFormat="1" applyFont="1" applyFill="1" applyBorder="1" applyAlignment="1">
      <alignment horizontal="center" vertical="center" wrapText="1"/>
    </xf>
    <xf numFmtId="164" fontId="11" fillId="0" borderId="39" xfId="0" applyNumberFormat="1" applyFont="1" applyBorder="1" applyAlignment="1">
      <alignment horizontal="center" vertical="center" wrapText="1"/>
    </xf>
    <xf numFmtId="164" fontId="11" fillId="4" borderId="39" xfId="0" applyNumberFormat="1" applyFont="1" applyFill="1" applyBorder="1" applyAlignment="1">
      <alignment horizontal="center" vertical="center" wrapText="1"/>
    </xf>
    <xf numFmtId="164" fontId="11" fillId="4" borderId="40" xfId="0" applyNumberFormat="1" applyFont="1" applyFill="1" applyBorder="1" applyAlignment="1">
      <alignment horizontal="center" vertical="center" wrapText="1"/>
    </xf>
    <xf numFmtId="16" fontId="7" fillId="0" borderId="14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11" borderId="12" xfId="0" applyFont="1" applyFill="1" applyBorder="1" applyAlignment="1">
      <alignment vertical="center"/>
    </xf>
    <xf numFmtId="0" fontId="7" fillId="11" borderId="13" xfId="0" applyFont="1" applyFill="1" applyBorder="1" applyAlignment="1">
      <alignment vertical="center"/>
    </xf>
    <xf numFmtId="0" fontId="54" fillId="11" borderId="12" xfId="0" applyFont="1" applyFill="1" applyBorder="1" applyAlignment="1">
      <alignment vertical="center"/>
    </xf>
    <xf numFmtId="164" fontId="7" fillId="6" borderId="8" xfId="0" applyNumberFormat="1" applyFont="1" applyFill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4" fontId="7" fillId="6" borderId="10" xfId="0" applyNumberFormat="1" applyFont="1" applyFill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164" fontId="2" fillId="0" borderId="0" xfId="0" applyNumberFormat="1" applyFont="1"/>
    <xf numFmtId="164" fontId="7" fillId="6" borderId="14" xfId="0" applyNumberFormat="1" applyFont="1" applyFill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 vertical="center"/>
    </xf>
    <xf numFmtId="164" fontId="7" fillId="0" borderId="15" xfId="0" applyNumberFormat="1" applyFont="1" applyBorder="1" applyAlignment="1">
      <alignment horizontal="center" vertical="center"/>
    </xf>
    <xf numFmtId="164" fontId="7" fillId="6" borderId="28" xfId="0" applyNumberFormat="1" applyFont="1" applyFill="1" applyBorder="1" applyAlignment="1">
      <alignment horizontal="center" vertical="center"/>
    </xf>
    <xf numFmtId="164" fontId="7" fillId="6" borderId="30" xfId="0" applyNumberFormat="1" applyFont="1" applyFill="1" applyBorder="1" applyAlignment="1">
      <alignment horizontal="center" vertical="center"/>
    </xf>
    <xf numFmtId="164" fontId="7" fillId="6" borderId="31" xfId="0" applyNumberFormat="1" applyFont="1" applyFill="1" applyBorder="1" applyAlignment="1">
      <alignment horizontal="center" vertical="center"/>
    </xf>
    <xf numFmtId="164" fontId="7" fillId="6" borderId="27" xfId="0" applyNumberFormat="1" applyFont="1" applyFill="1" applyBorder="1" applyAlignment="1">
      <alignment vertical="center"/>
    </xf>
    <xf numFmtId="164" fontId="7" fillId="0" borderId="29" xfId="0" applyNumberFormat="1" applyFont="1" applyBorder="1" applyAlignment="1">
      <alignment vertical="center"/>
    </xf>
    <xf numFmtId="0" fontId="7" fillId="11" borderId="66" xfId="0" applyFont="1" applyFill="1" applyBorder="1" applyAlignment="1">
      <alignment vertical="center"/>
    </xf>
    <xf numFmtId="0" fontId="7" fillId="11" borderId="10" xfId="0" applyFont="1" applyFill="1" applyBorder="1" applyAlignment="1">
      <alignment vertical="center"/>
    </xf>
    <xf numFmtId="164" fontId="13" fillId="0" borderId="75" xfId="1" applyFont="1" applyBorder="1" applyAlignment="1">
      <alignment horizontal="center" vertical="center"/>
    </xf>
    <xf numFmtId="164" fontId="13" fillId="0" borderId="79" xfId="1" applyFont="1" applyBorder="1" applyAlignment="1">
      <alignment horizontal="center" vertical="center"/>
    </xf>
    <xf numFmtId="164" fontId="13" fillId="0" borderId="32" xfId="1" applyFont="1" applyBorder="1" applyAlignment="1">
      <alignment horizontal="center" vertical="center"/>
    </xf>
    <xf numFmtId="164" fontId="13" fillId="0" borderId="53" xfId="1" applyFont="1" applyBorder="1" applyAlignment="1">
      <alignment horizontal="center"/>
    </xf>
    <xf numFmtId="0" fontId="7" fillId="6" borderId="25" xfId="0" applyFont="1" applyFill="1" applyBorder="1" applyAlignment="1">
      <alignment vertical="center"/>
    </xf>
    <xf numFmtId="0" fontId="7" fillId="6" borderId="26" xfId="0" applyFont="1" applyFill="1" applyBorder="1"/>
    <xf numFmtId="0" fontId="7" fillId="6" borderId="45" xfId="0" applyFont="1" applyFill="1" applyBorder="1"/>
    <xf numFmtId="164" fontId="13" fillId="0" borderId="7" xfId="1" applyFont="1" applyBorder="1" applyAlignment="1">
      <alignment horizontal="center" vertical="center"/>
    </xf>
    <xf numFmtId="164" fontId="13" fillId="0" borderId="12" xfId="1" applyFont="1" applyBorder="1" applyAlignment="1">
      <alignment horizontal="center" vertical="center"/>
    </xf>
    <xf numFmtId="164" fontId="13" fillId="0" borderId="63" xfId="1" applyFont="1" applyBorder="1" applyAlignment="1">
      <alignment horizontal="center" vertical="center"/>
    </xf>
    <xf numFmtId="0" fontId="7" fillId="0" borderId="78" xfId="0" applyFont="1" applyBorder="1"/>
    <xf numFmtId="164" fontId="7" fillId="0" borderId="38" xfId="1" applyFont="1" applyBorder="1" applyAlignment="1">
      <alignment horizontal="center" vertical="center"/>
    </xf>
    <xf numFmtId="164" fontId="7" fillId="0" borderId="80" xfId="1" applyFont="1" applyBorder="1" applyAlignment="1">
      <alignment horizontal="center" vertical="center"/>
    </xf>
    <xf numFmtId="164" fontId="7" fillId="0" borderId="12" xfId="1" applyFont="1" applyBorder="1" applyAlignment="1">
      <alignment horizontal="center" vertical="center"/>
    </xf>
    <xf numFmtId="164" fontId="7" fillId="6" borderId="81" xfId="1" applyFont="1" applyFill="1" applyBorder="1" applyAlignment="1">
      <alignment horizontal="center" vertical="center"/>
    </xf>
    <xf numFmtId="164" fontId="7" fillId="6" borderId="82" xfId="1" applyFont="1" applyFill="1" applyBorder="1" applyAlignment="1">
      <alignment horizontal="center" vertical="center"/>
    </xf>
    <xf numFmtId="0" fontId="7" fillId="7" borderId="26" xfId="0" applyFont="1" applyFill="1" applyBorder="1" applyAlignment="1" applyProtection="1">
      <alignment vertical="center" wrapText="1"/>
      <protection hidden="1"/>
    </xf>
    <xf numFmtId="0" fontId="34" fillId="0" borderId="12" xfId="0" applyFont="1" applyBorder="1"/>
    <xf numFmtId="16" fontId="7" fillId="0" borderId="10" xfId="0" applyNumberFormat="1" applyFont="1" applyBorder="1" applyAlignment="1">
      <alignment horizontal="center" wrapText="1"/>
    </xf>
    <xf numFmtId="0" fontId="7" fillId="0" borderId="10" xfId="0" applyFont="1" applyBorder="1" applyAlignment="1">
      <alignment horizontal="center" vertical="center" wrapText="1"/>
    </xf>
    <xf numFmtId="16" fontId="7" fillId="0" borderId="10" xfId="0" applyNumberFormat="1" applyFont="1" applyBorder="1" applyAlignment="1">
      <alignment horizontal="center" vertical="center" wrapText="1"/>
    </xf>
    <xf numFmtId="0" fontId="7" fillId="8" borderId="45" xfId="0" applyFont="1" applyFill="1" applyBorder="1" applyAlignment="1">
      <alignment wrapText="1"/>
    </xf>
    <xf numFmtId="16" fontId="7" fillId="4" borderId="10" xfId="0" applyNumberFormat="1" applyFont="1" applyFill="1" applyBorder="1" applyAlignment="1">
      <alignment horizontal="center" wrapText="1"/>
    </xf>
    <xf numFmtId="0" fontId="7" fillId="0" borderId="10" xfId="0" applyFont="1" applyBorder="1"/>
    <xf numFmtId="0" fontId="7" fillId="6" borderId="59" xfId="0" applyFont="1" applyFill="1" applyBorder="1" applyAlignment="1">
      <alignment vertical="center"/>
    </xf>
    <xf numFmtId="16" fontId="35" fillId="0" borderId="59" xfId="0" applyNumberFormat="1" applyFont="1" applyBorder="1" applyAlignment="1">
      <alignment horizontal="center"/>
    </xf>
    <xf numFmtId="16" fontId="35" fillId="0" borderId="70" xfId="0" applyNumberFormat="1" applyFont="1" applyBorder="1" applyAlignment="1">
      <alignment horizontal="center"/>
    </xf>
    <xf numFmtId="0" fontId="32" fillId="0" borderId="46" xfId="0" applyFont="1" applyBorder="1"/>
    <xf numFmtId="0" fontId="11" fillId="7" borderId="83" xfId="0" applyFont="1" applyFill="1" applyBorder="1" applyAlignment="1" applyProtection="1">
      <alignment horizontal="center" vertical="center" wrapText="1"/>
      <protection hidden="1"/>
    </xf>
    <xf numFmtId="0" fontId="11" fillId="7" borderId="84" xfId="0" applyFont="1" applyFill="1" applyBorder="1" applyAlignment="1" applyProtection="1">
      <alignment horizontal="center" vertical="center" wrapText="1"/>
      <protection hidden="1"/>
    </xf>
    <xf numFmtId="0" fontId="32" fillId="8" borderId="47" xfId="0" applyFont="1" applyFill="1" applyBorder="1" applyAlignment="1">
      <alignment horizontal="center"/>
    </xf>
    <xf numFmtId="0" fontId="33" fillId="0" borderId="47" xfId="0" applyFont="1" applyBorder="1" applyAlignment="1">
      <alignment horizontal="center"/>
    </xf>
    <xf numFmtId="16" fontId="7" fillId="8" borderId="59" xfId="0" applyNumberFormat="1" applyFont="1" applyFill="1" applyBorder="1" applyAlignment="1">
      <alignment horizontal="center" wrapText="1"/>
    </xf>
    <xf numFmtId="0" fontId="7" fillId="6" borderId="80" xfId="0" applyFont="1" applyFill="1" applyBorder="1" applyAlignment="1">
      <alignment horizontal="center" wrapText="1"/>
    </xf>
    <xf numFmtId="16" fontId="7" fillId="8" borderId="59" xfId="0" applyNumberFormat="1" applyFont="1" applyFill="1" applyBorder="1" applyAlignment="1">
      <alignment horizontal="center" vertical="center" wrapText="1"/>
    </xf>
    <xf numFmtId="16" fontId="7" fillId="8" borderId="70" xfId="0" applyNumberFormat="1" applyFont="1" applyFill="1" applyBorder="1" applyAlignment="1">
      <alignment horizontal="center" wrapText="1"/>
    </xf>
    <xf numFmtId="0" fontId="11" fillId="8" borderId="46" xfId="0" applyFont="1" applyFill="1" applyBorder="1" applyAlignment="1">
      <alignment vertical="center" wrapText="1"/>
    </xf>
    <xf numFmtId="0" fontId="11" fillId="8" borderId="84" xfId="0" applyFont="1" applyFill="1" applyBorder="1" applyAlignment="1">
      <alignment horizontal="center" vertical="center" wrapText="1"/>
    </xf>
    <xf numFmtId="0" fontId="11" fillId="8" borderId="85" xfId="0" applyFont="1" applyFill="1" applyBorder="1" applyAlignment="1">
      <alignment horizontal="center" vertical="center" wrapText="1"/>
    </xf>
    <xf numFmtId="0" fontId="7" fillId="6" borderId="86" xfId="0" applyFont="1" applyFill="1" applyBorder="1" applyAlignment="1">
      <alignment vertical="center"/>
    </xf>
    <xf numFmtId="164" fontId="7" fillId="0" borderId="87" xfId="1" quotePrefix="1" applyFont="1" applyBorder="1" applyAlignment="1">
      <alignment horizontal="center" vertical="center"/>
    </xf>
    <xf numFmtId="164" fontId="7" fillId="0" borderId="88" xfId="1" applyFont="1" applyBorder="1" applyAlignment="1">
      <alignment horizontal="center" vertical="center"/>
    </xf>
    <xf numFmtId="164" fontId="7" fillId="0" borderId="89" xfId="1" applyFont="1" applyBorder="1" applyAlignment="1">
      <alignment horizontal="center" vertical="center"/>
    </xf>
    <xf numFmtId="164" fontId="7" fillId="0" borderId="89" xfId="1" quotePrefix="1" applyFont="1" applyBorder="1" applyAlignment="1">
      <alignment horizontal="center" vertical="center"/>
    </xf>
    <xf numFmtId="164" fontId="43" fillId="0" borderId="89" xfId="0" applyNumberFormat="1" applyFont="1" applyBorder="1" applyAlignment="1">
      <alignment horizontal="center" vertical="center" wrapText="1"/>
    </xf>
    <xf numFmtId="164" fontId="43" fillId="0" borderId="90" xfId="0" applyNumberFormat="1" applyFont="1" applyBorder="1" applyAlignment="1">
      <alignment horizontal="center"/>
    </xf>
    <xf numFmtId="0" fontId="7" fillId="7" borderId="91" xfId="0" quotePrefix="1" applyFont="1" applyFill="1" applyBorder="1" applyAlignment="1" applyProtection="1">
      <alignment vertical="center" wrapText="1"/>
      <protection hidden="1"/>
    </xf>
    <xf numFmtId="164" fontId="7" fillId="0" borderId="92" xfId="0" applyNumberFormat="1" applyFont="1" applyBorder="1" applyAlignment="1">
      <alignment horizontal="center"/>
    </xf>
    <xf numFmtId="0" fontId="7" fillId="7" borderId="93" xfId="0" quotePrefix="1" applyFont="1" applyFill="1" applyBorder="1" applyAlignment="1" applyProtection="1">
      <alignment vertical="center" wrapText="1"/>
      <protection hidden="1"/>
    </xf>
    <xf numFmtId="164" fontId="7" fillId="0" borderId="94" xfId="1" quotePrefix="1" applyFont="1" applyBorder="1" applyAlignment="1">
      <alignment horizontal="center" vertical="center"/>
    </xf>
    <xf numFmtId="164" fontId="7" fillId="0" borderId="95" xfId="1" applyFont="1" applyBorder="1" applyAlignment="1">
      <alignment horizontal="center" vertical="center"/>
    </xf>
    <xf numFmtId="164" fontId="7" fillId="0" borderId="96" xfId="1" applyFont="1" applyBorder="1" applyAlignment="1">
      <alignment horizontal="center" vertical="center"/>
    </xf>
    <xf numFmtId="164" fontId="7" fillId="0" borderId="96" xfId="1" quotePrefix="1" applyFont="1" applyBorder="1" applyAlignment="1">
      <alignment horizontal="center" vertical="center"/>
    </xf>
    <xf numFmtId="164" fontId="7" fillId="0" borderId="97" xfId="0" applyNumberFormat="1" applyFont="1" applyBorder="1" applyAlignment="1">
      <alignment horizontal="center"/>
    </xf>
    <xf numFmtId="0" fontId="6" fillId="7" borderId="4" xfId="0" applyFont="1" applyFill="1" applyBorder="1" applyAlignment="1" applyProtection="1">
      <alignment vertical="center" wrapText="1"/>
      <protection hidden="1"/>
    </xf>
    <xf numFmtId="0" fontId="7" fillId="7" borderId="98" xfId="0" applyFont="1" applyFill="1" applyBorder="1" applyAlignment="1" applyProtection="1">
      <alignment horizontal="left" vertical="center" wrapText="1"/>
      <protection hidden="1"/>
    </xf>
    <xf numFmtId="164" fontId="7" fillId="0" borderId="87" xfId="1" applyFont="1" applyBorder="1" applyAlignment="1">
      <alignment horizontal="center" vertical="center"/>
    </xf>
    <xf numFmtId="164" fontId="7" fillId="6" borderId="87" xfId="1" applyFont="1" applyFill="1" applyBorder="1" applyAlignment="1">
      <alignment horizontal="center" vertical="center"/>
    </xf>
    <xf numFmtId="164" fontId="7" fillId="6" borderId="87" xfId="1" quotePrefix="1" applyFont="1" applyFill="1" applyBorder="1" applyAlignment="1">
      <alignment horizontal="center"/>
    </xf>
    <xf numFmtId="164" fontId="7" fillId="6" borderId="87" xfId="0" applyNumberFormat="1" applyFont="1" applyFill="1" applyBorder="1" applyAlignment="1">
      <alignment horizontal="center" vertical="center" wrapText="1"/>
    </xf>
    <xf numFmtId="164" fontId="7" fillId="6" borderId="87" xfId="0" applyNumberFormat="1" applyFont="1" applyFill="1" applyBorder="1" applyAlignment="1">
      <alignment horizontal="center"/>
    </xf>
    <xf numFmtId="164" fontId="7" fillId="6" borderId="99" xfId="0" applyNumberFormat="1" applyFont="1" applyFill="1" applyBorder="1" applyAlignment="1">
      <alignment horizontal="center"/>
    </xf>
    <xf numFmtId="0" fontId="7" fillId="6" borderId="91" xfId="0" applyFont="1" applyFill="1" applyBorder="1" applyAlignment="1">
      <alignment vertical="center"/>
    </xf>
    <xf numFmtId="164" fontId="7" fillId="6" borderId="100" xfId="0" applyNumberFormat="1" applyFont="1" applyFill="1" applyBorder="1" applyAlignment="1">
      <alignment horizontal="center"/>
    </xf>
    <xf numFmtId="0" fontId="7" fillId="6" borderId="101" xfId="0" applyFont="1" applyFill="1" applyBorder="1" applyAlignment="1">
      <alignment vertical="center"/>
    </xf>
    <xf numFmtId="0" fontId="7" fillId="6" borderId="102" xfId="0" applyFont="1" applyFill="1" applyBorder="1"/>
    <xf numFmtId="164" fontId="7" fillId="0" borderId="94" xfId="1" applyFont="1" applyBorder="1" applyAlignment="1">
      <alignment horizontal="center" vertical="center"/>
    </xf>
    <xf numFmtId="164" fontId="7" fillId="6" borderId="94" xfId="1" applyFont="1" applyFill="1" applyBorder="1" applyAlignment="1">
      <alignment horizontal="center" vertical="center"/>
    </xf>
    <xf numFmtId="164" fontId="7" fillId="6" borderId="94" xfId="1" quotePrefix="1" applyFont="1" applyFill="1" applyBorder="1" applyAlignment="1">
      <alignment horizontal="center"/>
    </xf>
    <xf numFmtId="164" fontId="7" fillId="6" borderId="94" xfId="0" applyNumberFormat="1" applyFont="1" applyFill="1" applyBorder="1" applyAlignment="1">
      <alignment horizontal="center" vertical="center" wrapText="1"/>
    </xf>
    <xf numFmtId="164" fontId="7" fillId="6" borderId="94" xfId="0" applyNumberFormat="1" applyFont="1" applyFill="1" applyBorder="1" applyAlignment="1">
      <alignment horizontal="center"/>
    </xf>
    <xf numFmtId="164" fontId="7" fillId="6" borderId="103" xfId="0" applyNumberFormat="1" applyFont="1" applyFill="1" applyBorder="1" applyAlignment="1">
      <alignment horizontal="center"/>
    </xf>
    <xf numFmtId="0" fontId="11" fillId="7" borderId="104" xfId="0" applyFont="1" applyFill="1" applyBorder="1" applyAlignment="1" applyProtection="1">
      <alignment horizontal="left" vertical="center" wrapText="1"/>
      <protection hidden="1"/>
    </xf>
    <xf numFmtId="0" fontId="11" fillId="7" borderId="60" xfId="0" applyFont="1" applyFill="1" applyBorder="1" applyAlignment="1" applyProtection="1">
      <alignment horizontal="center" vertical="center" wrapText="1"/>
      <protection hidden="1"/>
    </xf>
    <xf numFmtId="0" fontId="11" fillId="7" borderId="77" xfId="0" applyFont="1" applyFill="1" applyBorder="1" applyAlignment="1" applyProtection="1">
      <alignment horizontal="center" vertical="center" wrapText="1"/>
      <protection hidden="1"/>
    </xf>
    <xf numFmtId="0" fontId="7" fillId="8" borderId="98" xfId="0" applyFont="1" applyFill="1" applyBorder="1" applyAlignment="1">
      <alignment wrapText="1"/>
    </xf>
    <xf numFmtId="16" fontId="7" fillId="0" borderId="87" xfId="0" applyNumberFormat="1" applyFont="1" applyBorder="1" applyAlignment="1">
      <alignment horizontal="center" wrapText="1"/>
    </xf>
    <xf numFmtId="0" fontId="7" fillId="0" borderId="87" xfId="0" applyFont="1" applyBorder="1" applyAlignment="1">
      <alignment horizontal="center" vertical="center" wrapText="1"/>
    </xf>
    <xf numFmtId="16" fontId="7" fillId="0" borderId="87" xfId="0" applyNumberFormat="1" applyFont="1" applyBorder="1" applyAlignment="1">
      <alignment horizontal="center" vertical="center" wrapText="1"/>
    </xf>
    <xf numFmtId="16" fontId="7" fillId="0" borderId="99" xfId="0" applyNumberFormat="1" applyFont="1" applyBorder="1" applyAlignment="1">
      <alignment horizontal="center" vertical="center" wrapText="1"/>
    </xf>
    <xf numFmtId="0" fontId="7" fillId="8" borderId="101" xfId="0" applyFont="1" applyFill="1" applyBorder="1" applyAlignment="1">
      <alignment wrapText="1"/>
    </xf>
    <xf numFmtId="16" fontId="7" fillId="0" borderId="100" xfId="0" applyNumberFormat="1" applyFont="1" applyBorder="1" applyAlignment="1">
      <alignment horizontal="center" vertical="center" wrapText="1"/>
    </xf>
    <xf numFmtId="0" fontId="7" fillId="8" borderId="102" xfId="0" applyFont="1" applyFill="1" applyBorder="1" applyAlignment="1">
      <alignment wrapText="1"/>
    </xf>
    <xf numFmtId="16" fontId="7" fillId="0" borderId="94" xfId="0" applyNumberFormat="1" applyFont="1" applyBorder="1" applyAlignment="1">
      <alignment horizontal="center" wrapText="1"/>
    </xf>
    <xf numFmtId="0" fontId="7" fillId="0" borderId="94" xfId="0" applyFont="1" applyBorder="1" applyAlignment="1">
      <alignment horizontal="center" vertical="center" wrapText="1"/>
    </xf>
    <xf numFmtId="16" fontId="7" fillId="0" borderId="94" xfId="0" applyNumberFormat="1" applyFont="1" applyBorder="1" applyAlignment="1">
      <alignment horizontal="center" vertical="center" wrapText="1"/>
    </xf>
    <xf numFmtId="16" fontId="7" fillId="0" borderId="103" xfId="0" applyNumberFormat="1" applyFont="1" applyBorder="1" applyAlignment="1">
      <alignment horizontal="center" vertical="center" wrapText="1"/>
    </xf>
    <xf numFmtId="0" fontId="11" fillId="8" borderId="35" xfId="0" applyFont="1" applyFill="1" applyBorder="1" applyAlignment="1">
      <alignment wrapText="1"/>
    </xf>
    <xf numFmtId="0" fontId="11" fillId="8" borderId="105" xfId="0" applyFont="1" applyFill="1" applyBorder="1" applyAlignment="1">
      <alignment horizontal="center" wrapText="1"/>
    </xf>
    <xf numFmtId="0" fontId="11" fillId="8" borderId="21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7" fillId="8" borderId="34" xfId="0" applyFont="1" applyFill="1" applyBorder="1" applyAlignment="1">
      <alignment wrapText="1"/>
    </xf>
    <xf numFmtId="16" fontId="7" fillId="8" borderId="34" xfId="0" applyNumberFormat="1" applyFont="1" applyFill="1" applyBorder="1" applyAlignment="1">
      <alignment horizontal="center" wrapText="1"/>
    </xf>
    <xf numFmtId="0" fontId="7" fillId="6" borderId="34" xfId="0" applyFont="1" applyFill="1" applyBorder="1" applyAlignment="1">
      <alignment horizontal="center" wrapText="1"/>
    </xf>
    <xf numFmtId="16" fontId="7" fillId="8" borderId="60" xfId="0" applyNumberFormat="1" applyFont="1" applyFill="1" applyBorder="1" applyAlignment="1">
      <alignment horizontal="center" wrapText="1"/>
    </xf>
    <xf numFmtId="0" fontId="7" fillId="6" borderId="106" xfId="0" applyFont="1" applyFill="1" applyBorder="1" applyAlignment="1">
      <alignment horizontal="center" wrapText="1"/>
    </xf>
    <xf numFmtId="16" fontId="7" fillId="8" borderId="77" xfId="0" applyNumberFormat="1" applyFont="1" applyFill="1" applyBorder="1" applyAlignment="1">
      <alignment horizontal="center" wrapText="1"/>
    </xf>
    <xf numFmtId="0" fontId="7" fillId="0" borderId="46" xfId="0" applyFont="1" applyBorder="1" applyAlignment="1">
      <alignment vertical="center"/>
    </xf>
    <xf numFmtId="0" fontId="7" fillId="11" borderId="32" xfId="0" applyFont="1" applyFill="1" applyBorder="1" applyAlignment="1">
      <alignment vertical="center"/>
    </xf>
    <xf numFmtId="0" fontId="7" fillId="8" borderId="32" xfId="0" applyFont="1" applyFill="1" applyBorder="1" applyAlignment="1">
      <alignment vertical="center"/>
    </xf>
    <xf numFmtId="0" fontId="44" fillId="13" borderId="10" xfId="0" applyNumberFormat="1" applyFont="1" applyFill="1" applyBorder="1" applyAlignment="1"/>
    <xf numFmtId="0" fontId="44" fillId="13" borderId="10" xfId="0" applyNumberFormat="1" applyFont="1" applyFill="1" applyBorder="1" applyAlignment="1">
      <alignment horizontal="center"/>
    </xf>
    <xf numFmtId="166" fontId="44" fillId="13" borderId="10" xfId="0" applyNumberFormat="1" applyFont="1" applyFill="1" applyBorder="1" applyAlignment="1">
      <alignment horizontal="center"/>
    </xf>
    <xf numFmtId="166" fontId="44" fillId="13" borderId="10" xfId="0" applyNumberFormat="1" applyFont="1" applyFill="1" applyBorder="1" applyAlignment="1">
      <alignment horizontal="center" vertical="center"/>
    </xf>
    <xf numFmtId="49" fontId="58" fillId="0" borderId="107" xfId="0" applyNumberFormat="1" applyFont="1" applyFill="1" applyBorder="1" applyAlignment="1">
      <alignment horizontal="center" vertical="center" wrapText="1"/>
    </xf>
    <xf numFmtId="49" fontId="59" fillId="0" borderId="107" xfId="0" applyNumberFormat="1" applyFont="1" applyFill="1" applyBorder="1" applyAlignment="1">
      <alignment horizontal="center" vertical="center" wrapText="1"/>
    </xf>
    <xf numFmtId="166" fontId="60" fillId="0" borderId="59" xfId="0" applyNumberFormat="1" applyFont="1" applyFill="1" applyBorder="1" applyAlignment="1">
      <alignment horizontal="center" vertical="center"/>
    </xf>
    <xf numFmtId="49" fontId="62" fillId="0" borderId="108" xfId="0" applyNumberFormat="1" applyFont="1" applyFill="1" applyBorder="1" applyAlignment="1">
      <alignment horizontal="center" vertical="center" wrapText="1"/>
    </xf>
    <xf numFmtId="0" fontId="63" fillId="0" borderId="0" xfId="0" applyFont="1"/>
    <xf numFmtId="49" fontId="64" fillId="0" borderId="107" xfId="0" applyNumberFormat="1" applyFont="1" applyFill="1" applyBorder="1" applyAlignment="1">
      <alignment horizontal="center" vertical="center" wrapText="1"/>
    </xf>
    <xf numFmtId="166" fontId="65" fillId="0" borderId="108" xfId="0" applyNumberFormat="1" applyFont="1" applyFill="1" applyBorder="1" applyAlignment="1">
      <alignment horizontal="center" vertical="center"/>
    </xf>
    <xf numFmtId="49" fontId="66" fillId="0" borderId="108" xfId="0" applyNumberFormat="1" applyFont="1" applyFill="1" applyBorder="1" applyAlignment="1">
      <alignment horizontal="center" vertical="center" wrapText="1"/>
    </xf>
    <xf numFmtId="166" fontId="65" fillId="0" borderId="59" xfId="0" applyNumberFormat="1" applyFont="1" applyFill="1" applyBorder="1" applyAlignment="1">
      <alignment horizontal="center" vertical="center"/>
    </xf>
    <xf numFmtId="49" fontId="66" fillId="0" borderId="59" xfId="0" applyNumberFormat="1" applyFont="1" applyFill="1" applyBorder="1" applyAlignment="1">
      <alignment horizontal="center" vertical="center" wrapText="1"/>
    </xf>
    <xf numFmtId="0" fontId="67" fillId="13" borderId="0" xfId="0" applyNumberFormat="1" applyFont="1" applyFill="1" applyAlignment="1"/>
    <xf numFmtId="164" fontId="68" fillId="0" borderId="0" xfId="0" applyNumberFormat="1" applyFont="1"/>
    <xf numFmtId="0" fontId="69" fillId="0" borderId="0" xfId="0" applyFont="1"/>
    <xf numFmtId="164" fontId="69" fillId="0" borderId="0" xfId="0" applyNumberFormat="1" applyFont="1" applyFill="1" applyAlignment="1"/>
    <xf numFmtId="164" fontId="36" fillId="0" borderId="0" xfId="0" applyNumberFormat="1" applyFont="1" applyFill="1" applyAlignment="1"/>
    <xf numFmtId="49" fontId="70" fillId="0" borderId="112" xfId="0" applyNumberFormat="1" applyFont="1" applyFill="1" applyBorder="1" applyAlignment="1">
      <alignment horizontal="center" vertical="center" wrapText="1"/>
    </xf>
    <xf numFmtId="49" fontId="71" fillId="0" borderId="112" xfId="0" applyNumberFormat="1" applyFont="1" applyFill="1" applyBorder="1" applyAlignment="1">
      <alignment horizontal="center" vertical="center" wrapText="1"/>
    </xf>
    <xf numFmtId="49" fontId="70" fillId="0" borderId="107" xfId="0" applyNumberFormat="1" applyFont="1" applyFill="1" applyBorder="1" applyAlignment="1">
      <alignment horizontal="center" vertical="center" wrapText="1"/>
    </xf>
    <xf numFmtId="49" fontId="72" fillId="0" borderId="107" xfId="0" applyNumberFormat="1" applyFont="1" applyFill="1" applyBorder="1" applyAlignment="1">
      <alignment horizontal="center" vertical="center" wrapText="1"/>
    </xf>
    <xf numFmtId="166" fontId="44" fillId="13" borderId="33" xfId="0" applyNumberFormat="1" applyFont="1" applyFill="1" applyBorder="1" applyAlignment="1">
      <alignment horizontal="center"/>
    </xf>
    <xf numFmtId="166" fontId="44" fillId="13" borderId="30" xfId="0" applyNumberFormat="1" applyFont="1" applyFill="1" applyBorder="1" applyAlignment="1">
      <alignment horizontal="center"/>
    </xf>
    <xf numFmtId="0" fontId="57" fillId="0" borderId="10" xfId="0" applyNumberFormat="1" applyFont="1" applyFill="1" applyBorder="1" applyAlignment="1">
      <alignment horizontal="center" vertical="center" wrapText="1"/>
    </xf>
    <xf numFmtId="0" fontId="57" fillId="0" borderId="10" xfId="0" applyNumberFormat="1" applyFont="1" applyFill="1" applyBorder="1" applyAlignment="1">
      <alignment horizontal="center" vertical="center"/>
    </xf>
    <xf numFmtId="0" fontId="57" fillId="0" borderId="108" xfId="0" applyNumberFormat="1" applyFont="1" applyFill="1" applyBorder="1" applyAlignment="1">
      <alignment horizontal="center" vertical="center"/>
    </xf>
    <xf numFmtId="0" fontId="57" fillId="0" borderId="113" xfId="0" applyNumberFormat="1" applyFont="1" applyFill="1" applyBorder="1" applyAlignment="1">
      <alignment horizontal="center" vertical="center"/>
    </xf>
    <xf numFmtId="0" fontId="61" fillId="0" borderId="106" xfId="0" applyFont="1" applyBorder="1" applyAlignment="1">
      <alignment horizontal="center" vertical="center" wrapText="1"/>
    </xf>
    <xf numFmtId="0" fontId="61" fillId="0" borderId="109" xfId="0" applyFont="1" applyBorder="1" applyAlignment="1">
      <alignment horizontal="center" vertical="center" wrapText="1"/>
    </xf>
    <xf numFmtId="0" fontId="61" fillId="0" borderId="80" xfId="0" applyFont="1" applyBorder="1" applyAlignment="1">
      <alignment horizontal="center" vertical="center" wrapText="1"/>
    </xf>
    <xf numFmtId="0" fontId="61" fillId="0" borderId="110" xfId="0" applyFont="1" applyBorder="1" applyAlignment="1">
      <alignment horizontal="center" vertical="center" wrapText="1"/>
    </xf>
    <xf numFmtId="0" fontId="61" fillId="0" borderId="111" xfId="0" applyFont="1" applyBorder="1" applyAlignment="1">
      <alignment horizontal="center" vertical="center" wrapText="1"/>
    </xf>
    <xf numFmtId="0" fontId="61" fillId="0" borderId="59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8" fillId="5" borderId="72" xfId="0" applyFont="1" applyFill="1" applyBorder="1" applyAlignment="1">
      <alignment vertical="center"/>
    </xf>
    <xf numFmtId="0" fontId="18" fillId="5" borderId="73" xfId="0" applyFont="1" applyFill="1" applyBorder="1" applyAlignment="1">
      <alignment vertical="center"/>
    </xf>
    <xf numFmtId="0" fontId="18" fillId="5" borderId="58" xfId="0" applyFont="1" applyFill="1" applyBorder="1" applyAlignment="1">
      <alignment vertical="center"/>
    </xf>
    <xf numFmtId="0" fontId="1" fillId="9" borderId="0" xfId="0" applyFont="1" applyFill="1" applyAlignment="1">
      <alignment horizontal="center" vertical="center"/>
    </xf>
    <xf numFmtId="0" fontId="2" fillId="0" borderId="0" xfId="0" applyFont="1" applyAlignment="1">
      <alignment horizontal="left"/>
    </xf>
    <xf numFmtId="0" fontId="5" fillId="5" borderId="0" xfId="0" applyFont="1" applyFill="1" applyAlignment="1">
      <alignment horizontal="left" vertical="center"/>
    </xf>
    <xf numFmtId="0" fontId="5" fillId="5" borderId="0" xfId="0" applyFont="1" applyFill="1" applyAlignment="1">
      <alignment horizontal="left" vertical="center" wrapText="1"/>
    </xf>
    <xf numFmtId="165" fontId="25" fillId="5" borderId="20" xfId="2" applyFont="1" applyBorder="1">
      <alignment vertical="center"/>
    </xf>
    <xf numFmtId="0" fontId="52" fillId="3" borderId="49" xfId="0" applyFont="1" applyFill="1" applyBorder="1" applyAlignment="1">
      <alignment horizontal="left" vertical="center"/>
    </xf>
    <xf numFmtId="0" fontId="52" fillId="3" borderId="0" xfId="0" applyFont="1" applyFill="1" applyAlignment="1">
      <alignment horizontal="left" vertical="center"/>
    </xf>
    <xf numFmtId="0" fontId="26" fillId="10" borderId="23" xfId="0" applyFont="1" applyFill="1" applyBorder="1" applyAlignment="1">
      <alignment horizontal="left"/>
    </xf>
    <xf numFmtId="0" fontId="26" fillId="10" borderId="24" xfId="0" applyFont="1" applyFill="1" applyBorder="1" applyAlignment="1">
      <alignment horizontal="left"/>
    </xf>
    <xf numFmtId="165" fontId="18" fillId="5" borderId="7" xfId="2" applyFont="1" applyBorder="1" applyAlignment="1">
      <alignment horizontal="left" vertical="center"/>
    </xf>
    <xf numFmtId="165" fontId="18" fillId="5" borderId="8" xfId="2" applyFont="1" applyBorder="1" applyAlignment="1">
      <alignment horizontal="left" vertical="center"/>
    </xf>
    <xf numFmtId="165" fontId="18" fillId="5" borderId="9" xfId="2" applyFont="1" applyBorder="1" applyAlignment="1">
      <alignment horizontal="left" vertical="center"/>
    </xf>
    <xf numFmtId="0" fontId="29" fillId="3" borderId="71" xfId="0" applyFont="1" applyFill="1" applyBorder="1" applyAlignment="1">
      <alignment horizontal="center"/>
    </xf>
    <xf numFmtId="0" fontId="29" fillId="3" borderId="0" xfId="0" applyFont="1" applyFill="1" applyAlignment="1">
      <alignment horizontal="center"/>
    </xf>
    <xf numFmtId="0" fontId="26" fillId="5" borderId="35" xfId="0" applyFont="1" applyFill="1" applyBorder="1" applyAlignment="1">
      <alignment horizontal="left"/>
    </xf>
    <xf numFmtId="0" fontId="26" fillId="5" borderId="36" xfId="0" applyFont="1" applyFill="1" applyBorder="1" applyAlignment="1">
      <alignment horizontal="left"/>
    </xf>
    <xf numFmtId="0" fontId="26" fillId="5" borderId="37" xfId="0" applyFont="1" applyFill="1" applyBorder="1" applyAlignment="1">
      <alignment horizontal="left"/>
    </xf>
    <xf numFmtId="0" fontId="26" fillId="5" borderId="0" xfId="0" applyFont="1" applyFill="1" applyAlignment="1">
      <alignment horizontal="left"/>
    </xf>
    <xf numFmtId="0" fontId="26" fillId="5" borderId="42" xfId="0" applyFont="1" applyFill="1" applyBorder="1" applyAlignment="1">
      <alignment horizontal="left" vertical="center"/>
    </xf>
    <xf numFmtId="0" fontId="26" fillId="5" borderId="43" xfId="0" applyFont="1" applyFill="1" applyBorder="1" applyAlignment="1">
      <alignment horizontal="left" vertical="center"/>
    </xf>
    <xf numFmtId="49" fontId="71" fillId="0" borderId="107" xfId="0" applyNumberFormat="1" applyFont="1" applyFill="1" applyBorder="1" applyAlignment="1">
      <alignment horizontal="center" vertical="center" wrapText="1"/>
    </xf>
  </cellXfs>
  <cellStyles count="4">
    <cellStyle name="LineTableCell" xfId="1"/>
    <cellStyle name="Normal" xfId="0" builtinId="0"/>
    <cellStyle name="Normal 6" xfId="3"/>
    <cellStyle name="Style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38101</xdr:rowOff>
    </xdr:from>
    <xdr:to>
      <xdr:col>0</xdr:col>
      <xdr:colOff>885826</xdr:colOff>
      <xdr:row>3</xdr:row>
      <xdr:rowOff>381276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AA7A4016-39E1-4D14-A15C-BEFC1D52A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8101"/>
          <a:ext cx="822326" cy="914675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0</xdr:row>
      <xdr:rowOff>38101</xdr:rowOff>
    </xdr:from>
    <xdr:to>
      <xdr:col>0</xdr:col>
      <xdr:colOff>885826</xdr:colOff>
      <xdr:row>3</xdr:row>
      <xdr:rowOff>381276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71F2D27-98C6-4D0E-895F-F5833CEBF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8101"/>
          <a:ext cx="822326" cy="914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248804</xdr:colOff>
      <xdr:row>3</xdr:row>
      <xdr:rowOff>33092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FEAA1F5E-ECF1-433E-AFA6-652CBB60B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4530725" cy="5474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3"/>
  <sheetViews>
    <sheetView tabSelected="1" workbookViewId="0">
      <selection activeCell="E5" sqref="E5"/>
    </sheetView>
  </sheetViews>
  <sheetFormatPr defaultColWidth="8" defaultRowHeight="15"/>
  <cols>
    <col min="1" max="1" width="19" customWidth="1"/>
    <col min="2" max="2" width="17.85546875" customWidth="1"/>
    <col min="3" max="3" width="11.42578125" customWidth="1"/>
    <col min="4" max="4" width="11.85546875" customWidth="1"/>
    <col min="5" max="5" width="15.7109375" customWidth="1"/>
    <col min="6" max="6" width="6.42578125" customWidth="1"/>
    <col min="7" max="7" width="9.42578125" customWidth="1"/>
    <col min="8" max="8" width="23.140625" customWidth="1"/>
    <col min="217" max="217" width="17.7109375" customWidth="1"/>
    <col min="218" max="221" width="15.7109375" customWidth="1"/>
    <col min="222" max="222" width="6.42578125" customWidth="1"/>
    <col min="223" max="223" width="9.42578125" customWidth="1"/>
    <col min="224" max="224" width="15.7109375" customWidth="1"/>
    <col min="473" max="473" width="17.7109375" customWidth="1"/>
    <col min="474" max="477" width="15.7109375" customWidth="1"/>
    <col min="478" max="478" width="6.42578125" customWidth="1"/>
    <col min="479" max="479" width="9.42578125" customWidth="1"/>
    <col min="480" max="480" width="15.7109375" customWidth="1"/>
    <col min="729" max="729" width="17.7109375" customWidth="1"/>
    <col min="730" max="733" width="15.7109375" customWidth="1"/>
    <col min="734" max="734" width="6.42578125" customWidth="1"/>
    <col min="735" max="735" width="9.42578125" customWidth="1"/>
    <col min="736" max="736" width="15.7109375" customWidth="1"/>
    <col min="985" max="985" width="17.7109375" customWidth="1"/>
    <col min="986" max="989" width="15.7109375" customWidth="1"/>
    <col min="990" max="990" width="6.42578125" customWidth="1"/>
    <col min="991" max="991" width="9.42578125" customWidth="1"/>
    <col min="992" max="992" width="15.7109375" customWidth="1"/>
    <col min="1241" max="1241" width="17.7109375" customWidth="1"/>
    <col min="1242" max="1245" width="15.7109375" customWidth="1"/>
    <col min="1246" max="1246" width="6.42578125" customWidth="1"/>
    <col min="1247" max="1247" width="9.42578125" customWidth="1"/>
    <col min="1248" max="1248" width="15.7109375" customWidth="1"/>
    <col min="1497" max="1497" width="17.7109375" customWidth="1"/>
    <col min="1498" max="1501" width="15.7109375" customWidth="1"/>
    <col min="1502" max="1502" width="6.42578125" customWidth="1"/>
    <col min="1503" max="1503" width="9.42578125" customWidth="1"/>
    <col min="1504" max="1504" width="15.7109375" customWidth="1"/>
    <col min="1753" max="1753" width="17.7109375" customWidth="1"/>
    <col min="1754" max="1757" width="15.7109375" customWidth="1"/>
    <col min="1758" max="1758" width="6.42578125" customWidth="1"/>
    <col min="1759" max="1759" width="9.42578125" customWidth="1"/>
    <col min="1760" max="1760" width="15.7109375" customWidth="1"/>
    <col min="2009" max="2009" width="17.7109375" customWidth="1"/>
    <col min="2010" max="2013" width="15.7109375" customWidth="1"/>
    <col min="2014" max="2014" width="6.42578125" customWidth="1"/>
    <col min="2015" max="2015" width="9.42578125" customWidth="1"/>
    <col min="2016" max="2016" width="15.7109375" customWidth="1"/>
    <col min="2265" max="2265" width="17.7109375" customWidth="1"/>
    <col min="2266" max="2269" width="15.7109375" customWidth="1"/>
    <col min="2270" max="2270" width="6.42578125" customWidth="1"/>
    <col min="2271" max="2271" width="9.42578125" customWidth="1"/>
    <col min="2272" max="2272" width="15.7109375" customWidth="1"/>
    <col min="2521" max="2521" width="17.7109375" customWidth="1"/>
    <col min="2522" max="2525" width="15.7109375" customWidth="1"/>
    <col min="2526" max="2526" width="6.42578125" customWidth="1"/>
    <col min="2527" max="2527" width="9.42578125" customWidth="1"/>
    <col min="2528" max="2528" width="15.7109375" customWidth="1"/>
    <col min="2777" max="2777" width="17.7109375" customWidth="1"/>
    <col min="2778" max="2781" width="15.7109375" customWidth="1"/>
    <col min="2782" max="2782" width="6.42578125" customWidth="1"/>
    <col min="2783" max="2783" width="9.42578125" customWidth="1"/>
    <col min="2784" max="2784" width="15.7109375" customWidth="1"/>
    <col min="3033" max="3033" width="17.7109375" customWidth="1"/>
    <col min="3034" max="3037" width="15.7109375" customWidth="1"/>
    <col min="3038" max="3038" width="6.42578125" customWidth="1"/>
    <col min="3039" max="3039" width="9.42578125" customWidth="1"/>
    <col min="3040" max="3040" width="15.7109375" customWidth="1"/>
    <col min="3289" max="3289" width="17.7109375" customWidth="1"/>
    <col min="3290" max="3293" width="15.7109375" customWidth="1"/>
    <col min="3294" max="3294" width="6.42578125" customWidth="1"/>
    <col min="3295" max="3295" width="9.42578125" customWidth="1"/>
    <col min="3296" max="3296" width="15.7109375" customWidth="1"/>
    <col min="3545" max="3545" width="17.7109375" customWidth="1"/>
    <col min="3546" max="3549" width="15.7109375" customWidth="1"/>
    <col min="3550" max="3550" width="6.42578125" customWidth="1"/>
    <col min="3551" max="3551" width="9.42578125" customWidth="1"/>
    <col min="3552" max="3552" width="15.7109375" customWidth="1"/>
    <col min="3801" max="3801" width="17.7109375" customWidth="1"/>
    <col min="3802" max="3805" width="15.7109375" customWidth="1"/>
    <col min="3806" max="3806" width="6.42578125" customWidth="1"/>
    <col min="3807" max="3807" width="9.42578125" customWidth="1"/>
    <col min="3808" max="3808" width="15.7109375" customWidth="1"/>
    <col min="4057" max="4057" width="17.7109375" customWidth="1"/>
    <col min="4058" max="4061" width="15.7109375" customWidth="1"/>
    <col min="4062" max="4062" width="6.42578125" customWidth="1"/>
    <col min="4063" max="4063" width="9.42578125" customWidth="1"/>
    <col min="4064" max="4064" width="15.7109375" customWidth="1"/>
    <col min="4313" max="4313" width="17.7109375" customWidth="1"/>
    <col min="4314" max="4317" width="15.7109375" customWidth="1"/>
    <col min="4318" max="4318" width="6.42578125" customWidth="1"/>
    <col min="4319" max="4319" width="9.42578125" customWidth="1"/>
    <col min="4320" max="4320" width="15.7109375" customWidth="1"/>
    <col min="4569" max="4569" width="17.7109375" customWidth="1"/>
    <col min="4570" max="4573" width="15.7109375" customWidth="1"/>
    <col min="4574" max="4574" width="6.42578125" customWidth="1"/>
    <col min="4575" max="4575" width="9.42578125" customWidth="1"/>
    <col min="4576" max="4576" width="15.7109375" customWidth="1"/>
    <col min="4825" max="4825" width="17.7109375" customWidth="1"/>
    <col min="4826" max="4829" width="15.7109375" customWidth="1"/>
    <col min="4830" max="4830" width="6.42578125" customWidth="1"/>
    <col min="4831" max="4831" width="9.42578125" customWidth="1"/>
    <col min="4832" max="4832" width="15.7109375" customWidth="1"/>
    <col min="5081" max="5081" width="17.7109375" customWidth="1"/>
    <col min="5082" max="5085" width="15.7109375" customWidth="1"/>
    <col min="5086" max="5086" width="6.42578125" customWidth="1"/>
    <col min="5087" max="5087" width="9.42578125" customWidth="1"/>
    <col min="5088" max="5088" width="15.7109375" customWidth="1"/>
    <col min="5337" max="5337" width="17.7109375" customWidth="1"/>
    <col min="5338" max="5341" width="15.7109375" customWidth="1"/>
    <col min="5342" max="5342" width="6.42578125" customWidth="1"/>
    <col min="5343" max="5343" width="9.42578125" customWidth="1"/>
    <col min="5344" max="5344" width="15.7109375" customWidth="1"/>
    <col min="5593" max="5593" width="17.7109375" customWidth="1"/>
    <col min="5594" max="5597" width="15.7109375" customWidth="1"/>
    <col min="5598" max="5598" width="6.42578125" customWidth="1"/>
    <col min="5599" max="5599" width="9.42578125" customWidth="1"/>
    <col min="5600" max="5600" width="15.7109375" customWidth="1"/>
    <col min="5849" max="5849" width="17.7109375" customWidth="1"/>
    <col min="5850" max="5853" width="15.7109375" customWidth="1"/>
    <col min="5854" max="5854" width="6.42578125" customWidth="1"/>
    <col min="5855" max="5855" width="9.42578125" customWidth="1"/>
    <col min="5856" max="5856" width="15.7109375" customWidth="1"/>
    <col min="6105" max="6105" width="17.7109375" customWidth="1"/>
    <col min="6106" max="6109" width="15.7109375" customWidth="1"/>
    <col min="6110" max="6110" width="6.42578125" customWidth="1"/>
    <col min="6111" max="6111" width="9.42578125" customWidth="1"/>
    <col min="6112" max="6112" width="15.7109375" customWidth="1"/>
    <col min="6361" max="6361" width="17.7109375" customWidth="1"/>
    <col min="6362" max="6365" width="15.7109375" customWidth="1"/>
    <col min="6366" max="6366" width="6.42578125" customWidth="1"/>
    <col min="6367" max="6367" width="9.42578125" customWidth="1"/>
    <col min="6368" max="6368" width="15.7109375" customWidth="1"/>
    <col min="6617" max="6617" width="17.7109375" customWidth="1"/>
    <col min="6618" max="6621" width="15.7109375" customWidth="1"/>
    <col min="6622" max="6622" width="6.42578125" customWidth="1"/>
    <col min="6623" max="6623" width="9.42578125" customWidth="1"/>
    <col min="6624" max="6624" width="15.7109375" customWidth="1"/>
    <col min="6873" max="6873" width="17.7109375" customWidth="1"/>
    <col min="6874" max="6877" width="15.7109375" customWidth="1"/>
    <col min="6878" max="6878" width="6.42578125" customWidth="1"/>
    <col min="6879" max="6879" width="9.42578125" customWidth="1"/>
    <col min="6880" max="6880" width="15.7109375" customWidth="1"/>
    <col min="7129" max="7129" width="17.7109375" customWidth="1"/>
    <col min="7130" max="7133" width="15.7109375" customWidth="1"/>
    <col min="7134" max="7134" width="6.42578125" customWidth="1"/>
    <col min="7135" max="7135" width="9.42578125" customWidth="1"/>
    <col min="7136" max="7136" width="15.7109375" customWidth="1"/>
    <col min="7385" max="7385" width="17.7109375" customWidth="1"/>
    <col min="7386" max="7389" width="15.7109375" customWidth="1"/>
    <col min="7390" max="7390" width="6.42578125" customWidth="1"/>
    <col min="7391" max="7391" width="9.42578125" customWidth="1"/>
    <col min="7392" max="7392" width="15.7109375" customWidth="1"/>
    <col min="7641" max="7641" width="17.7109375" customWidth="1"/>
    <col min="7642" max="7645" width="15.7109375" customWidth="1"/>
    <col min="7646" max="7646" width="6.42578125" customWidth="1"/>
    <col min="7647" max="7647" width="9.42578125" customWidth="1"/>
    <col min="7648" max="7648" width="15.7109375" customWidth="1"/>
    <col min="7897" max="7897" width="17.7109375" customWidth="1"/>
    <col min="7898" max="7901" width="15.7109375" customWidth="1"/>
    <col min="7902" max="7902" width="6.42578125" customWidth="1"/>
    <col min="7903" max="7903" width="9.42578125" customWidth="1"/>
    <col min="7904" max="7904" width="15.7109375" customWidth="1"/>
    <col min="8153" max="8153" width="17.7109375" customWidth="1"/>
    <col min="8154" max="8157" width="15.7109375" customWidth="1"/>
    <col min="8158" max="8158" width="6.42578125" customWidth="1"/>
    <col min="8159" max="8159" width="9.42578125" customWidth="1"/>
    <col min="8160" max="8160" width="15.7109375" customWidth="1"/>
    <col min="8409" max="8409" width="17.7109375" customWidth="1"/>
    <col min="8410" max="8413" width="15.7109375" customWidth="1"/>
    <col min="8414" max="8414" width="6.42578125" customWidth="1"/>
    <col min="8415" max="8415" width="9.42578125" customWidth="1"/>
    <col min="8416" max="8416" width="15.7109375" customWidth="1"/>
    <col min="8665" max="8665" width="17.7109375" customWidth="1"/>
    <col min="8666" max="8669" width="15.7109375" customWidth="1"/>
    <col min="8670" max="8670" width="6.42578125" customWidth="1"/>
    <col min="8671" max="8671" width="9.42578125" customWidth="1"/>
    <col min="8672" max="8672" width="15.7109375" customWidth="1"/>
    <col min="8921" max="8921" width="17.7109375" customWidth="1"/>
    <col min="8922" max="8925" width="15.7109375" customWidth="1"/>
    <col min="8926" max="8926" width="6.42578125" customWidth="1"/>
    <col min="8927" max="8927" width="9.42578125" customWidth="1"/>
    <col min="8928" max="8928" width="15.7109375" customWidth="1"/>
    <col min="9177" max="9177" width="17.7109375" customWidth="1"/>
    <col min="9178" max="9181" width="15.7109375" customWidth="1"/>
    <col min="9182" max="9182" width="6.42578125" customWidth="1"/>
    <col min="9183" max="9183" width="9.42578125" customWidth="1"/>
    <col min="9184" max="9184" width="15.7109375" customWidth="1"/>
    <col min="9433" max="9433" width="17.7109375" customWidth="1"/>
    <col min="9434" max="9437" width="15.7109375" customWidth="1"/>
    <col min="9438" max="9438" width="6.42578125" customWidth="1"/>
    <col min="9439" max="9439" width="9.42578125" customWidth="1"/>
    <col min="9440" max="9440" width="15.7109375" customWidth="1"/>
    <col min="9689" max="9689" width="17.7109375" customWidth="1"/>
    <col min="9690" max="9693" width="15.7109375" customWidth="1"/>
    <col min="9694" max="9694" width="6.42578125" customWidth="1"/>
    <col min="9695" max="9695" width="9.42578125" customWidth="1"/>
    <col min="9696" max="9696" width="15.7109375" customWidth="1"/>
    <col min="9945" max="9945" width="17.7109375" customWidth="1"/>
    <col min="9946" max="9949" width="15.7109375" customWidth="1"/>
    <col min="9950" max="9950" width="6.42578125" customWidth="1"/>
    <col min="9951" max="9951" width="9.42578125" customWidth="1"/>
    <col min="9952" max="9952" width="15.7109375" customWidth="1"/>
    <col min="10201" max="10201" width="17.7109375" customWidth="1"/>
    <col min="10202" max="10205" width="15.7109375" customWidth="1"/>
    <col min="10206" max="10206" width="6.42578125" customWidth="1"/>
    <col min="10207" max="10207" width="9.42578125" customWidth="1"/>
    <col min="10208" max="10208" width="15.7109375" customWidth="1"/>
    <col min="10457" max="10457" width="17.7109375" customWidth="1"/>
    <col min="10458" max="10461" width="15.7109375" customWidth="1"/>
    <col min="10462" max="10462" width="6.42578125" customWidth="1"/>
    <col min="10463" max="10463" width="9.42578125" customWidth="1"/>
    <col min="10464" max="10464" width="15.7109375" customWidth="1"/>
    <col min="10713" max="10713" width="17.7109375" customWidth="1"/>
    <col min="10714" max="10717" width="15.7109375" customWidth="1"/>
    <col min="10718" max="10718" width="6.42578125" customWidth="1"/>
    <col min="10719" max="10719" width="9.42578125" customWidth="1"/>
    <col min="10720" max="10720" width="15.7109375" customWidth="1"/>
    <col min="10969" max="10969" width="17.7109375" customWidth="1"/>
    <col min="10970" max="10973" width="15.7109375" customWidth="1"/>
    <col min="10974" max="10974" width="6.42578125" customWidth="1"/>
    <col min="10975" max="10975" width="9.42578125" customWidth="1"/>
    <col min="10976" max="10976" width="15.7109375" customWidth="1"/>
    <col min="11225" max="11225" width="17.7109375" customWidth="1"/>
    <col min="11226" max="11229" width="15.7109375" customWidth="1"/>
    <col min="11230" max="11230" width="6.42578125" customWidth="1"/>
    <col min="11231" max="11231" width="9.42578125" customWidth="1"/>
    <col min="11232" max="11232" width="15.7109375" customWidth="1"/>
    <col min="11481" max="11481" width="17.7109375" customWidth="1"/>
    <col min="11482" max="11485" width="15.7109375" customWidth="1"/>
    <col min="11486" max="11486" width="6.42578125" customWidth="1"/>
    <col min="11487" max="11487" width="9.42578125" customWidth="1"/>
    <col min="11488" max="11488" width="15.7109375" customWidth="1"/>
    <col min="11737" max="11737" width="17.7109375" customWidth="1"/>
    <col min="11738" max="11741" width="15.7109375" customWidth="1"/>
    <col min="11742" max="11742" width="6.42578125" customWidth="1"/>
    <col min="11743" max="11743" width="9.42578125" customWidth="1"/>
    <col min="11744" max="11744" width="15.7109375" customWidth="1"/>
    <col min="11993" max="11993" width="17.7109375" customWidth="1"/>
    <col min="11994" max="11997" width="15.7109375" customWidth="1"/>
    <col min="11998" max="11998" width="6.42578125" customWidth="1"/>
    <col min="11999" max="11999" width="9.42578125" customWidth="1"/>
    <col min="12000" max="12000" width="15.7109375" customWidth="1"/>
    <col min="12249" max="12249" width="17.7109375" customWidth="1"/>
    <col min="12250" max="12253" width="15.7109375" customWidth="1"/>
    <col min="12254" max="12254" width="6.42578125" customWidth="1"/>
    <col min="12255" max="12255" width="9.42578125" customWidth="1"/>
    <col min="12256" max="12256" width="15.7109375" customWidth="1"/>
    <col min="12505" max="12505" width="17.7109375" customWidth="1"/>
    <col min="12506" max="12509" width="15.7109375" customWidth="1"/>
    <col min="12510" max="12510" width="6.42578125" customWidth="1"/>
    <col min="12511" max="12511" width="9.42578125" customWidth="1"/>
    <col min="12512" max="12512" width="15.7109375" customWidth="1"/>
    <col min="12761" max="12761" width="17.7109375" customWidth="1"/>
    <col min="12762" max="12765" width="15.7109375" customWidth="1"/>
    <col min="12766" max="12766" width="6.42578125" customWidth="1"/>
    <col min="12767" max="12767" width="9.42578125" customWidth="1"/>
    <col min="12768" max="12768" width="15.7109375" customWidth="1"/>
    <col min="13017" max="13017" width="17.7109375" customWidth="1"/>
    <col min="13018" max="13021" width="15.7109375" customWidth="1"/>
    <col min="13022" max="13022" width="6.42578125" customWidth="1"/>
    <col min="13023" max="13023" width="9.42578125" customWidth="1"/>
    <col min="13024" max="13024" width="15.7109375" customWidth="1"/>
    <col min="13273" max="13273" width="17.7109375" customWidth="1"/>
    <col min="13274" max="13277" width="15.7109375" customWidth="1"/>
    <col min="13278" max="13278" width="6.42578125" customWidth="1"/>
    <col min="13279" max="13279" width="9.42578125" customWidth="1"/>
    <col min="13280" max="13280" width="15.7109375" customWidth="1"/>
    <col min="13529" max="13529" width="17.7109375" customWidth="1"/>
    <col min="13530" max="13533" width="15.7109375" customWidth="1"/>
    <col min="13534" max="13534" width="6.42578125" customWidth="1"/>
    <col min="13535" max="13535" width="9.42578125" customWidth="1"/>
    <col min="13536" max="13536" width="15.7109375" customWidth="1"/>
    <col min="13785" max="13785" width="17.7109375" customWidth="1"/>
    <col min="13786" max="13789" width="15.7109375" customWidth="1"/>
    <col min="13790" max="13790" width="6.42578125" customWidth="1"/>
    <col min="13791" max="13791" width="9.42578125" customWidth="1"/>
    <col min="13792" max="13792" width="15.7109375" customWidth="1"/>
    <col min="14041" max="14041" width="17.7109375" customWidth="1"/>
    <col min="14042" max="14045" width="15.7109375" customWidth="1"/>
    <col min="14046" max="14046" width="6.42578125" customWidth="1"/>
    <col min="14047" max="14047" width="9.42578125" customWidth="1"/>
    <col min="14048" max="14048" width="15.7109375" customWidth="1"/>
    <col min="14297" max="14297" width="17.7109375" customWidth="1"/>
    <col min="14298" max="14301" width="15.7109375" customWidth="1"/>
    <col min="14302" max="14302" width="6.42578125" customWidth="1"/>
    <col min="14303" max="14303" width="9.42578125" customWidth="1"/>
    <col min="14304" max="14304" width="15.7109375" customWidth="1"/>
    <col min="14553" max="14553" width="17.7109375" customWidth="1"/>
    <col min="14554" max="14557" width="15.7109375" customWidth="1"/>
    <col min="14558" max="14558" width="6.42578125" customWidth="1"/>
    <col min="14559" max="14559" width="9.42578125" customWidth="1"/>
    <col min="14560" max="14560" width="15.7109375" customWidth="1"/>
    <col min="14809" max="14809" width="17.7109375" customWidth="1"/>
    <col min="14810" max="14813" width="15.7109375" customWidth="1"/>
    <col min="14814" max="14814" width="6.42578125" customWidth="1"/>
    <col min="14815" max="14815" width="9.42578125" customWidth="1"/>
    <col min="14816" max="14816" width="15.7109375" customWidth="1"/>
    <col min="15065" max="15065" width="17.7109375" customWidth="1"/>
    <col min="15066" max="15069" width="15.7109375" customWidth="1"/>
    <col min="15070" max="15070" width="6.42578125" customWidth="1"/>
    <col min="15071" max="15071" width="9.42578125" customWidth="1"/>
    <col min="15072" max="15072" width="15.7109375" customWidth="1"/>
    <col min="15321" max="15321" width="17.7109375" customWidth="1"/>
    <col min="15322" max="15325" width="15.7109375" customWidth="1"/>
    <col min="15326" max="15326" width="6.42578125" customWidth="1"/>
    <col min="15327" max="15327" width="9.42578125" customWidth="1"/>
    <col min="15328" max="15328" width="15.7109375" customWidth="1"/>
    <col min="15577" max="15577" width="17.7109375" customWidth="1"/>
    <col min="15578" max="15581" width="15.7109375" customWidth="1"/>
    <col min="15582" max="15582" width="6.42578125" customWidth="1"/>
    <col min="15583" max="15583" width="9.42578125" customWidth="1"/>
    <col min="15584" max="15584" width="15.7109375" customWidth="1"/>
    <col min="15833" max="15833" width="17.7109375" customWidth="1"/>
    <col min="15834" max="15837" width="15.7109375" customWidth="1"/>
    <col min="15838" max="15838" width="6.42578125" customWidth="1"/>
    <col min="15839" max="15839" width="9.42578125" customWidth="1"/>
    <col min="15840" max="15840" width="15.7109375" customWidth="1"/>
    <col min="16089" max="16089" width="17.7109375" customWidth="1"/>
    <col min="16090" max="16093" width="15.7109375" customWidth="1"/>
    <col min="16094" max="16094" width="6.42578125" customWidth="1"/>
    <col min="16095" max="16095" width="9.42578125" customWidth="1"/>
    <col min="16096" max="16096" width="15.7109375" customWidth="1"/>
  </cols>
  <sheetData>
    <row r="2" spans="1:8" ht="15.75">
      <c r="A2" s="365" t="s">
        <v>173</v>
      </c>
      <c r="B2" s="366" t="s">
        <v>174</v>
      </c>
      <c r="C2" s="367" t="s">
        <v>175</v>
      </c>
      <c r="D2" s="367" t="s">
        <v>176</v>
      </c>
      <c r="E2" s="388" t="s">
        <v>177</v>
      </c>
      <c r="F2" s="389"/>
      <c r="G2" s="368" t="s">
        <v>178</v>
      </c>
      <c r="H2" s="367" t="s">
        <v>179</v>
      </c>
    </row>
    <row r="3" spans="1:8">
      <c r="A3" s="390" t="s">
        <v>180</v>
      </c>
      <c r="B3" s="374" t="s">
        <v>181</v>
      </c>
      <c r="C3" s="374" t="s">
        <v>185</v>
      </c>
      <c r="D3" s="375" t="s">
        <v>187</v>
      </c>
      <c r="E3" s="374" t="s">
        <v>186</v>
      </c>
      <c r="F3" s="371" t="s">
        <v>182</v>
      </c>
      <c r="G3" s="371" t="s">
        <v>183</v>
      </c>
      <c r="H3" s="394" t="s">
        <v>184</v>
      </c>
    </row>
    <row r="4" spans="1:8" s="373" customFormat="1">
      <c r="A4" s="391"/>
      <c r="B4" s="374" t="s">
        <v>181</v>
      </c>
      <c r="C4" s="374" t="s">
        <v>208</v>
      </c>
      <c r="D4" s="387" t="s">
        <v>209</v>
      </c>
      <c r="E4" s="369" t="s">
        <v>210</v>
      </c>
      <c r="F4" s="371" t="s">
        <v>182</v>
      </c>
      <c r="G4" s="372" t="s">
        <v>183</v>
      </c>
      <c r="H4" s="395"/>
    </row>
    <row r="5" spans="1:8" s="373" customFormat="1">
      <c r="A5" s="391"/>
      <c r="B5" s="384" t="s">
        <v>241</v>
      </c>
      <c r="C5" s="386" t="s">
        <v>208</v>
      </c>
      <c r="D5" s="385" t="s">
        <v>242</v>
      </c>
      <c r="E5" s="369" t="s">
        <v>210</v>
      </c>
      <c r="F5" s="371" t="s">
        <v>182</v>
      </c>
      <c r="G5" s="372" t="s">
        <v>183</v>
      </c>
      <c r="H5" s="395"/>
    </row>
    <row r="6" spans="1:8" s="373" customFormat="1">
      <c r="A6" s="392"/>
      <c r="B6" s="374" t="s">
        <v>181</v>
      </c>
      <c r="C6" s="374" t="s">
        <v>211</v>
      </c>
      <c r="D6" s="387" t="s">
        <v>212</v>
      </c>
      <c r="E6" s="369" t="s">
        <v>213</v>
      </c>
      <c r="F6" s="371" t="s">
        <v>182</v>
      </c>
      <c r="G6" s="372" t="s">
        <v>183</v>
      </c>
      <c r="H6" s="395"/>
    </row>
    <row r="7" spans="1:8" s="373" customFormat="1">
      <c r="A7" s="393"/>
      <c r="B7" s="384" t="s">
        <v>241</v>
      </c>
      <c r="C7" s="384" t="s">
        <v>211</v>
      </c>
      <c r="D7" s="385" t="s">
        <v>243</v>
      </c>
      <c r="E7" s="369" t="s">
        <v>213</v>
      </c>
      <c r="F7" s="371" t="s">
        <v>182</v>
      </c>
      <c r="G7" s="372" t="s">
        <v>183</v>
      </c>
      <c r="H7" s="395"/>
    </row>
    <row r="8" spans="1:8" s="373" customFormat="1">
      <c r="A8" s="392"/>
      <c r="B8" s="374" t="s">
        <v>181</v>
      </c>
      <c r="C8" s="374" t="s">
        <v>214</v>
      </c>
      <c r="D8" s="387" t="s">
        <v>215</v>
      </c>
      <c r="E8" s="369" t="s">
        <v>216</v>
      </c>
      <c r="F8" s="371" t="s">
        <v>182</v>
      </c>
      <c r="G8" s="372" t="s">
        <v>183</v>
      </c>
      <c r="H8" s="395"/>
    </row>
    <row r="9" spans="1:8" s="373" customFormat="1">
      <c r="A9" s="393"/>
      <c r="B9" s="384" t="s">
        <v>241</v>
      </c>
      <c r="C9" s="384" t="s">
        <v>214</v>
      </c>
      <c r="D9" s="385" t="s">
        <v>244</v>
      </c>
      <c r="E9" s="369" t="s">
        <v>216</v>
      </c>
      <c r="F9" s="371" t="s">
        <v>182</v>
      </c>
      <c r="G9" s="372" t="s">
        <v>183</v>
      </c>
      <c r="H9" s="395"/>
    </row>
    <row r="10" spans="1:8" s="373" customFormat="1">
      <c r="A10" s="393"/>
      <c r="B10" s="374" t="s">
        <v>181</v>
      </c>
      <c r="C10" s="374" t="s">
        <v>217</v>
      </c>
      <c r="D10" s="387" t="s">
        <v>218</v>
      </c>
      <c r="E10" s="369" t="s">
        <v>219</v>
      </c>
      <c r="F10" s="371" t="s">
        <v>182</v>
      </c>
      <c r="G10" s="371" t="s">
        <v>183</v>
      </c>
      <c r="H10" s="395"/>
    </row>
    <row r="11" spans="1:8" s="373" customFormat="1">
      <c r="A11" s="392"/>
      <c r="B11" s="384" t="s">
        <v>241</v>
      </c>
      <c r="C11" s="384" t="s">
        <v>217</v>
      </c>
      <c r="D11" s="424" t="s">
        <v>245</v>
      </c>
      <c r="E11" s="369" t="s">
        <v>219</v>
      </c>
      <c r="F11" s="371" t="s">
        <v>182</v>
      </c>
      <c r="G11" s="371" t="s">
        <v>183</v>
      </c>
      <c r="H11" s="396"/>
    </row>
    <row r="12" spans="1:8" s="373" customFormat="1">
      <c r="A12" s="392"/>
      <c r="B12" s="374" t="s">
        <v>188</v>
      </c>
      <c r="C12" s="374" t="s">
        <v>208</v>
      </c>
      <c r="D12" s="375" t="s">
        <v>187</v>
      </c>
      <c r="E12" s="374" t="s">
        <v>220</v>
      </c>
      <c r="F12" s="375" t="s">
        <v>189</v>
      </c>
      <c r="G12" s="376" t="s">
        <v>190</v>
      </c>
      <c r="H12" s="397" t="s">
        <v>191</v>
      </c>
    </row>
    <row r="13" spans="1:8" s="373" customFormat="1">
      <c r="A13" s="392"/>
      <c r="B13" s="369" t="s">
        <v>188</v>
      </c>
      <c r="C13" s="369" t="s">
        <v>211</v>
      </c>
      <c r="D13" s="370" t="s">
        <v>221</v>
      </c>
      <c r="E13" s="369" t="s">
        <v>222</v>
      </c>
      <c r="F13" s="375" t="s">
        <v>189</v>
      </c>
      <c r="G13" s="376" t="s">
        <v>190</v>
      </c>
      <c r="H13" s="398"/>
    </row>
    <row r="14" spans="1:8" s="373" customFormat="1">
      <c r="A14" s="392"/>
      <c r="B14" s="369" t="s">
        <v>188</v>
      </c>
      <c r="C14" s="369" t="s">
        <v>214</v>
      </c>
      <c r="D14" s="370" t="s">
        <v>223</v>
      </c>
      <c r="E14" s="369" t="s">
        <v>224</v>
      </c>
      <c r="F14" s="375" t="s">
        <v>189</v>
      </c>
      <c r="G14" s="376" t="s">
        <v>190</v>
      </c>
      <c r="H14" s="398"/>
    </row>
    <row r="15" spans="1:8" s="373" customFormat="1">
      <c r="A15" s="392"/>
      <c r="B15" s="369" t="s">
        <v>188</v>
      </c>
      <c r="C15" s="369" t="s">
        <v>217</v>
      </c>
      <c r="D15" s="370" t="s">
        <v>225</v>
      </c>
      <c r="E15" s="369" t="s">
        <v>226</v>
      </c>
      <c r="F15" s="375" t="s">
        <v>189</v>
      </c>
      <c r="G15" s="376" t="s">
        <v>190</v>
      </c>
      <c r="H15" s="399"/>
    </row>
    <row r="16" spans="1:8" s="373" customFormat="1">
      <c r="A16" s="392"/>
      <c r="B16" s="374" t="s">
        <v>192</v>
      </c>
      <c r="C16" s="374" t="s">
        <v>208</v>
      </c>
      <c r="D16" s="375" t="s">
        <v>187</v>
      </c>
      <c r="E16" s="374" t="s">
        <v>227</v>
      </c>
      <c r="F16" s="377" t="s">
        <v>193</v>
      </c>
      <c r="G16" s="378" t="s">
        <v>194</v>
      </c>
      <c r="H16" s="397" t="s">
        <v>195</v>
      </c>
    </row>
    <row r="17" spans="1:8" s="373" customFormat="1">
      <c r="A17" s="392"/>
      <c r="B17" s="369" t="s">
        <v>192</v>
      </c>
      <c r="C17" s="369" t="s">
        <v>211</v>
      </c>
      <c r="D17" s="370" t="s">
        <v>228</v>
      </c>
      <c r="E17" s="369" t="s">
        <v>229</v>
      </c>
      <c r="F17" s="377" t="s">
        <v>193</v>
      </c>
      <c r="G17" s="378" t="s">
        <v>194</v>
      </c>
      <c r="H17" s="398"/>
    </row>
    <row r="18" spans="1:8" s="373" customFormat="1">
      <c r="A18" s="392"/>
      <c r="B18" s="369" t="s">
        <v>192</v>
      </c>
      <c r="C18" s="369" t="s">
        <v>214</v>
      </c>
      <c r="D18" s="370" t="s">
        <v>230</v>
      </c>
      <c r="E18" s="369" t="s">
        <v>231</v>
      </c>
      <c r="F18" s="377" t="s">
        <v>193</v>
      </c>
      <c r="G18" s="378" t="s">
        <v>194</v>
      </c>
      <c r="H18" s="398"/>
    </row>
    <row r="19" spans="1:8" s="373" customFormat="1">
      <c r="A19" s="392"/>
      <c r="B19" s="369" t="s">
        <v>192</v>
      </c>
      <c r="C19" s="369" t="s">
        <v>217</v>
      </c>
      <c r="D19" s="370" t="s">
        <v>232</v>
      </c>
      <c r="E19" s="369" t="s">
        <v>233</v>
      </c>
      <c r="F19" s="375" t="s">
        <v>193</v>
      </c>
      <c r="G19" s="376" t="s">
        <v>194</v>
      </c>
      <c r="H19" s="399"/>
    </row>
    <row r="20" spans="1:8" s="373" customFormat="1">
      <c r="A20" s="392"/>
      <c r="B20" s="374" t="s">
        <v>196</v>
      </c>
      <c r="C20" s="374" t="s">
        <v>208</v>
      </c>
      <c r="D20" s="375" t="s">
        <v>187</v>
      </c>
      <c r="E20" s="374" t="s">
        <v>234</v>
      </c>
      <c r="F20" s="375" t="s">
        <v>197</v>
      </c>
      <c r="G20" s="372" t="s">
        <v>190</v>
      </c>
      <c r="H20" s="397" t="s">
        <v>198</v>
      </c>
    </row>
    <row r="21" spans="1:8" s="373" customFormat="1">
      <c r="A21" s="392"/>
      <c r="B21" s="369" t="s">
        <v>196</v>
      </c>
      <c r="C21" s="369" t="s">
        <v>211</v>
      </c>
      <c r="D21" s="370" t="s">
        <v>235</v>
      </c>
      <c r="E21" s="369" t="s">
        <v>236</v>
      </c>
      <c r="F21" s="375" t="s">
        <v>197</v>
      </c>
      <c r="G21" s="372" t="s">
        <v>190</v>
      </c>
      <c r="H21" s="398"/>
    </row>
    <row r="22" spans="1:8" s="373" customFormat="1">
      <c r="A22" s="392"/>
      <c r="B22" s="369" t="s">
        <v>196</v>
      </c>
      <c r="C22" s="369" t="s">
        <v>214</v>
      </c>
      <c r="D22" s="370" t="s">
        <v>237</v>
      </c>
      <c r="E22" s="369" t="s">
        <v>238</v>
      </c>
      <c r="F22" s="375" t="s">
        <v>197</v>
      </c>
      <c r="G22" s="372" t="s">
        <v>190</v>
      </c>
      <c r="H22" s="398"/>
    </row>
    <row r="23" spans="1:8" s="373" customFormat="1">
      <c r="A23" s="392"/>
      <c r="B23" s="369" t="s">
        <v>196</v>
      </c>
      <c r="C23" s="369" t="s">
        <v>217</v>
      </c>
      <c r="D23" s="370" t="s">
        <v>239</v>
      </c>
      <c r="E23" s="369" t="s">
        <v>240</v>
      </c>
      <c r="F23" s="375" t="s">
        <v>197</v>
      </c>
      <c r="G23" s="372" t="s">
        <v>190</v>
      </c>
      <c r="H23" s="399"/>
    </row>
    <row r="25" spans="1:8">
      <c r="A25" s="379" t="s">
        <v>199</v>
      </c>
    </row>
    <row r="26" spans="1:8">
      <c r="A26" s="222" t="s">
        <v>200</v>
      </c>
    </row>
    <row r="27" spans="1:8">
      <c r="A27" s="380" t="s">
        <v>201</v>
      </c>
    </row>
    <row r="28" spans="1:8">
      <c r="A28" s="380" t="s">
        <v>202</v>
      </c>
    </row>
    <row r="29" spans="1:8" s="209" customFormat="1" ht="14.25">
      <c r="A29" s="81" t="s">
        <v>203</v>
      </c>
    </row>
    <row r="30" spans="1:8">
      <c r="A30" s="381" t="s">
        <v>204</v>
      </c>
    </row>
    <row r="31" spans="1:8">
      <c r="A31" s="382" t="s">
        <v>205</v>
      </c>
    </row>
    <row r="32" spans="1:8">
      <c r="A32" s="382" t="s">
        <v>206</v>
      </c>
    </row>
    <row r="33" spans="1:1">
      <c r="A33" s="383" t="s">
        <v>207</v>
      </c>
    </row>
  </sheetData>
  <mergeCells count="6">
    <mergeCell ref="E2:F2"/>
    <mergeCell ref="A3:A23"/>
    <mergeCell ref="H3:H11"/>
    <mergeCell ref="H12:H15"/>
    <mergeCell ref="H16:H19"/>
    <mergeCell ref="H20:H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48"/>
  <sheetViews>
    <sheetView zoomScaleNormal="100" workbookViewId="0">
      <selection activeCell="A45" sqref="A45"/>
    </sheetView>
  </sheetViews>
  <sheetFormatPr defaultRowHeight="15"/>
  <cols>
    <col min="1" max="1" width="53.42578125" customWidth="1"/>
    <col min="2" max="2" width="36.42578125" bestFit="1" customWidth="1"/>
    <col min="3" max="3" width="15.42578125" bestFit="1" customWidth="1"/>
    <col min="4" max="4" width="10.42578125" bestFit="1" customWidth="1"/>
    <col min="5" max="5" width="17.42578125" bestFit="1" customWidth="1"/>
    <col min="6" max="6" width="21.42578125" customWidth="1"/>
    <col min="7" max="7" width="18.42578125" customWidth="1"/>
    <col min="8" max="8" width="15.42578125" customWidth="1"/>
    <col min="9" max="9" width="18.42578125" customWidth="1"/>
    <col min="10" max="11" width="9.42578125" bestFit="1" customWidth="1"/>
  </cols>
  <sheetData>
    <row r="1" spans="1:12" ht="15" customHeight="1">
      <c r="A1" s="400" t="s">
        <v>0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</row>
    <row r="2" spans="1:12" ht="15" customHeight="1">
      <c r="A2" s="400"/>
      <c r="B2" s="400"/>
      <c r="C2" s="400"/>
      <c r="D2" s="400"/>
      <c r="E2" s="400"/>
      <c r="F2" s="400"/>
      <c r="G2" s="400"/>
      <c r="H2" s="400"/>
      <c r="I2" s="400"/>
      <c r="J2" s="400"/>
      <c r="K2" s="400"/>
    </row>
    <row r="3" spans="1:12" ht="15" customHeight="1">
      <c r="A3" s="400"/>
      <c r="B3" s="400"/>
      <c r="C3" s="400"/>
      <c r="D3" s="400"/>
      <c r="E3" s="400"/>
      <c r="F3" s="400"/>
      <c r="G3" s="400"/>
      <c r="H3" s="400"/>
      <c r="I3" s="400"/>
      <c r="J3" s="400"/>
      <c r="K3" s="400"/>
    </row>
    <row r="4" spans="1:12" ht="34.5" customHeight="1">
      <c r="A4" s="400"/>
      <c r="B4" s="400"/>
      <c r="C4" s="400"/>
      <c r="D4" s="400"/>
      <c r="E4" s="400"/>
      <c r="F4" s="400"/>
      <c r="G4" s="400"/>
      <c r="H4" s="400"/>
      <c r="I4" s="400"/>
      <c r="J4" s="400"/>
      <c r="K4" s="400"/>
    </row>
    <row r="5" spans="1:12" s="1" customFormat="1" ht="21">
      <c r="A5" s="1" t="s">
        <v>1</v>
      </c>
      <c r="B5" s="2"/>
      <c r="C5" s="2"/>
      <c r="D5" s="2"/>
      <c r="E5" s="2"/>
      <c r="F5" s="2"/>
      <c r="G5" s="2"/>
    </row>
    <row r="6" spans="1:12" s="1" customFormat="1" ht="21">
      <c r="B6" s="2"/>
      <c r="C6" s="2"/>
      <c r="D6" s="2"/>
      <c r="E6" s="2"/>
      <c r="F6" s="2"/>
      <c r="G6" s="2"/>
    </row>
    <row r="7" spans="1:12" s="1" customFormat="1" ht="19.5" customHeight="1" thickBot="1">
      <c r="A7" s="222" t="s">
        <v>2</v>
      </c>
      <c r="B7"/>
      <c r="C7"/>
      <c r="D7"/>
      <c r="E7"/>
      <c r="F7"/>
      <c r="G7"/>
      <c r="H7"/>
      <c r="I7"/>
      <c r="J7"/>
      <c r="K7"/>
      <c r="L7"/>
    </row>
    <row r="8" spans="1:12" s="1" customFormat="1" ht="19.5" customHeight="1" thickBot="1">
      <c r="A8" s="216" t="s">
        <v>3</v>
      </c>
      <c r="B8" s="217"/>
      <c r="C8" s="217"/>
      <c r="D8" s="217"/>
      <c r="E8" s="217"/>
      <c r="F8" s="217"/>
      <c r="G8" s="217"/>
      <c r="H8" s="217"/>
      <c r="I8" s="217"/>
      <c r="J8"/>
      <c r="K8"/>
      <c r="L8"/>
    </row>
    <row r="9" spans="1:12" s="1" customFormat="1" ht="45.75" thickBot="1">
      <c r="A9" s="227" t="s">
        <v>4</v>
      </c>
      <c r="B9" s="228" t="s">
        <v>5</v>
      </c>
      <c r="C9" s="229" t="s">
        <v>6</v>
      </c>
      <c r="D9" s="229" t="s">
        <v>7</v>
      </c>
      <c r="E9" s="230" t="s">
        <v>8</v>
      </c>
      <c r="F9" s="229" t="s">
        <v>9</v>
      </c>
      <c r="G9" s="229" t="s">
        <v>10</v>
      </c>
      <c r="H9" s="229" t="s">
        <v>11</v>
      </c>
      <c r="I9" s="231" t="s">
        <v>12</v>
      </c>
      <c r="J9"/>
      <c r="K9"/>
      <c r="L9"/>
    </row>
    <row r="10" spans="1:12" s="1" customFormat="1" ht="19.5" customHeight="1">
      <c r="A10" s="244" t="s">
        <v>13</v>
      </c>
      <c r="B10" s="3">
        <v>45198</v>
      </c>
      <c r="C10" s="3">
        <v>45200</v>
      </c>
      <c r="D10" s="4">
        <v>45202</v>
      </c>
      <c r="E10" s="4">
        <v>45226</v>
      </c>
      <c r="F10" s="4">
        <v>45228</v>
      </c>
      <c r="G10" s="4">
        <v>45232</v>
      </c>
      <c r="H10" s="4">
        <v>45234</v>
      </c>
      <c r="I10" s="5">
        <v>45238</v>
      </c>
      <c r="J10" s="211"/>
      <c r="K10"/>
      <c r="L10"/>
    </row>
    <row r="11" spans="1:12" s="1" customFormat="1" ht="19.5" customHeight="1">
      <c r="A11" s="247" t="s">
        <v>14</v>
      </c>
      <c r="B11" s="237">
        <v>45205</v>
      </c>
      <c r="C11" s="237">
        <v>45207</v>
      </c>
      <c r="D11" s="237">
        <v>45209</v>
      </c>
      <c r="E11" s="9">
        <v>45233</v>
      </c>
      <c r="F11" s="9">
        <v>45235</v>
      </c>
      <c r="G11" s="9">
        <v>45239</v>
      </c>
      <c r="H11" s="9">
        <v>45241</v>
      </c>
      <c r="I11" s="8">
        <v>45245</v>
      </c>
      <c r="J11" s="211"/>
      <c r="K11" s="209"/>
      <c r="L11" s="209"/>
    </row>
    <row r="12" spans="1:12" s="1" customFormat="1" ht="19.5" customHeight="1">
      <c r="A12" s="245" t="s">
        <v>15</v>
      </c>
      <c r="B12" s="237">
        <v>45212</v>
      </c>
      <c r="C12" s="237">
        <v>45214</v>
      </c>
      <c r="D12" s="237">
        <v>45216</v>
      </c>
      <c r="E12" s="9">
        <v>45240</v>
      </c>
      <c r="F12" s="9">
        <v>45242</v>
      </c>
      <c r="G12" s="9">
        <v>45246</v>
      </c>
      <c r="H12" s="9">
        <v>45248</v>
      </c>
      <c r="I12" s="8">
        <v>45252</v>
      </c>
      <c r="J12" s="211"/>
      <c r="K12" s="209"/>
      <c r="L12" s="209"/>
    </row>
    <row r="13" spans="1:12" s="1" customFormat="1" ht="19.5" customHeight="1">
      <c r="A13" s="245" t="s">
        <v>16</v>
      </c>
      <c r="B13" s="237">
        <v>45219</v>
      </c>
      <c r="C13" s="237">
        <v>45221</v>
      </c>
      <c r="D13" s="237">
        <v>45223</v>
      </c>
      <c r="E13" s="9">
        <v>45247</v>
      </c>
      <c r="F13" s="9">
        <v>45249</v>
      </c>
      <c r="G13" s="9">
        <v>45253</v>
      </c>
      <c r="H13" s="9">
        <v>45255</v>
      </c>
      <c r="I13" s="8">
        <v>45259</v>
      </c>
      <c r="J13" s="211"/>
      <c r="K13" s="209"/>
      <c r="L13" s="209"/>
    </row>
    <row r="14" spans="1:12" s="1" customFormat="1" ht="19.5" customHeight="1" thickBot="1">
      <c r="A14" s="246" t="s">
        <v>17</v>
      </c>
      <c r="B14" s="243">
        <v>45226</v>
      </c>
      <c r="C14" s="243">
        <v>45228</v>
      </c>
      <c r="D14" s="243">
        <v>45230</v>
      </c>
      <c r="E14" s="223">
        <v>45254</v>
      </c>
      <c r="F14" s="223">
        <v>45256</v>
      </c>
      <c r="G14" s="223">
        <v>45260</v>
      </c>
      <c r="H14" s="223">
        <v>45262</v>
      </c>
      <c r="I14" s="219">
        <v>45266</v>
      </c>
      <c r="J14"/>
      <c r="K14"/>
      <c r="L14"/>
    </row>
    <row r="15" spans="1:12" s="1" customFormat="1" ht="19.5" customHeight="1">
      <c r="A15"/>
      <c r="B15"/>
      <c r="C15" s="210"/>
      <c r="D15" s="210"/>
      <c r="E15" s="210"/>
      <c r="F15" s="210"/>
      <c r="G15" s="210"/>
      <c r="H15" s="211"/>
      <c r="I15" s="211"/>
      <c r="J15"/>
      <c r="K15"/>
      <c r="L15"/>
    </row>
    <row r="16" spans="1:12" s="1" customFormat="1" ht="19.5" customHeight="1" thickBot="1">
      <c r="A16"/>
      <c r="B16"/>
      <c r="C16" s="210"/>
      <c r="D16" s="210"/>
      <c r="E16" s="210"/>
      <c r="F16" s="210"/>
      <c r="G16" s="210"/>
      <c r="H16" s="211"/>
      <c r="I16" s="211"/>
      <c r="J16"/>
      <c r="K16"/>
      <c r="L16"/>
    </row>
    <row r="17" spans="1:9" s="1" customFormat="1" ht="19.5" customHeight="1" thickBot="1">
      <c r="A17" s="221" t="s">
        <v>18</v>
      </c>
      <c r="B17" s="221"/>
      <c r="C17" s="218"/>
      <c r="D17" s="218"/>
      <c r="E17" s="218"/>
      <c r="F17" s="218"/>
      <c r="G17" s="218"/>
      <c r="H17" s="211"/>
      <c r="I17" s="211"/>
    </row>
    <row r="18" spans="1:9" s="1" customFormat="1" ht="45.75" thickBot="1">
      <c r="A18" s="212" t="s">
        <v>4</v>
      </c>
      <c r="B18" s="234" t="s">
        <v>19</v>
      </c>
      <c r="C18" s="213" t="s">
        <v>6</v>
      </c>
      <c r="D18" s="213" t="s">
        <v>7</v>
      </c>
      <c r="E18" s="213" t="s">
        <v>20</v>
      </c>
      <c r="F18" s="213" t="s">
        <v>12</v>
      </c>
      <c r="G18" s="214" t="s">
        <v>21</v>
      </c>
      <c r="H18" s="211"/>
      <c r="I18" s="211"/>
    </row>
    <row r="19" spans="1:9" s="1" customFormat="1" ht="19.5" customHeight="1" thickBot="1">
      <c r="A19" s="362" t="s">
        <v>14</v>
      </c>
      <c r="B19" s="232">
        <v>45198</v>
      </c>
      <c r="C19" s="232">
        <v>45199</v>
      </c>
      <c r="D19" s="232">
        <v>45201</v>
      </c>
      <c r="E19" s="233">
        <v>45232</v>
      </c>
      <c r="F19" s="4">
        <v>45237</v>
      </c>
      <c r="G19" s="5">
        <v>45240</v>
      </c>
      <c r="H19" s="211"/>
      <c r="I19" s="211"/>
    </row>
    <row r="20" spans="1:9" s="1" customFormat="1" ht="19.5" customHeight="1" thickBot="1">
      <c r="A20" s="363" t="s">
        <v>171</v>
      </c>
      <c r="B20" s="220">
        <v>45205</v>
      </c>
      <c r="C20" s="220">
        <v>45206</v>
      </c>
      <c r="D20" s="220">
        <v>45208</v>
      </c>
      <c r="E20" s="103">
        <v>45239</v>
      </c>
      <c r="F20" s="9">
        <v>45244</v>
      </c>
      <c r="G20" s="8">
        <v>45247</v>
      </c>
      <c r="H20" s="211"/>
      <c r="I20" s="211"/>
    </row>
    <row r="21" spans="1:9" s="1" customFormat="1" ht="19.5" customHeight="1" thickBot="1">
      <c r="A21" s="364" t="s">
        <v>22</v>
      </c>
      <c r="B21" s="220">
        <v>45212</v>
      </c>
      <c r="C21" s="220">
        <v>45213</v>
      </c>
      <c r="D21" s="220">
        <v>45215</v>
      </c>
      <c r="E21" s="103">
        <v>45246</v>
      </c>
      <c r="F21" s="9">
        <v>45251</v>
      </c>
      <c r="G21" s="8">
        <v>45254</v>
      </c>
      <c r="H21" s="211"/>
      <c r="I21" s="211"/>
    </row>
    <row r="22" spans="1:9" s="1" customFormat="1" ht="19.5" customHeight="1" thickBot="1">
      <c r="A22" s="363" t="s">
        <v>14</v>
      </c>
      <c r="B22" s="220">
        <v>45219</v>
      </c>
      <c r="C22" s="220">
        <v>45220</v>
      </c>
      <c r="D22" s="220">
        <v>45222</v>
      </c>
      <c r="E22" s="103">
        <v>45253</v>
      </c>
      <c r="F22" s="9">
        <v>45258</v>
      </c>
      <c r="G22" s="8">
        <v>45261</v>
      </c>
      <c r="H22" s="211"/>
      <c r="I22" s="211"/>
    </row>
    <row r="23" spans="1:9" s="1" customFormat="1" ht="19.5" customHeight="1" thickBot="1">
      <c r="A23" s="363" t="s">
        <v>172</v>
      </c>
      <c r="B23" s="235">
        <v>45226</v>
      </c>
      <c r="C23" s="235">
        <v>45227</v>
      </c>
      <c r="D23" s="235">
        <v>45229</v>
      </c>
      <c r="E23" s="236">
        <v>45260</v>
      </c>
      <c r="F23" s="223">
        <v>45265</v>
      </c>
      <c r="G23" s="219">
        <v>45268</v>
      </c>
      <c r="H23" s="211"/>
      <c r="I23" s="211"/>
    </row>
    <row r="24" spans="1:9" s="1" customFormat="1" ht="19.5" customHeight="1">
      <c r="A24" s="210"/>
      <c r="B24"/>
      <c r="C24" s="210"/>
      <c r="D24" s="210"/>
      <c r="E24" s="210"/>
      <c r="F24" s="210"/>
      <c r="G24" s="210"/>
      <c r="H24" s="211"/>
      <c r="I24" s="211"/>
    </row>
    <row r="25" spans="1:9" s="1" customFormat="1" ht="19.5" customHeight="1" thickBot="1">
      <c r="A25" s="210"/>
      <c r="B25"/>
      <c r="C25" s="210"/>
      <c r="D25" s="210"/>
      <c r="E25" s="210"/>
      <c r="F25" s="210"/>
      <c r="G25" s="210"/>
      <c r="H25" s="211"/>
      <c r="I25" s="211"/>
    </row>
    <row r="26" spans="1:9" s="1" customFormat="1" ht="19.5" customHeight="1" thickBot="1">
      <c r="A26" s="224" t="s">
        <v>23</v>
      </c>
      <c r="B26" s="225"/>
      <c r="C26" s="225"/>
      <c r="D26" s="225"/>
      <c r="E26" s="225"/>
      <c r="F26" s="225"/>
      <c r="G26" s="225"/>
      <c r="H26" s="226"/>
      <c r="I26" s="215"/>
    </row>
    <row r="27" spans="1:9" s="1" customFormat="1" ht="45.75" thickBot="1">
      <c r="A27" s="238" t="s">
        <v>4</v>
      </c>
      <c r="B27" s="239" t="s">
        <v>24</v>
      </c>
      <c r="C27" s="240" t="s">
        <v>25</v>
      </c>
      <c r="D27" s="241" t="s">
        <v>7</v>
      </c>
      <c r="E27" s="241" t="s">
        <v>26</v>
      </c>
      <c r="F27" s="241" t="s">
        <v>27</v>
      </c>
      <c r="G27" s="241" t="s">
        <v>28</v>
      </c>
      <c r="H27" s="242" t="s">
        <v>29</v>
      </c>
      <c r="I27" s="215"/>
    </row>
    <row r="28" spans="1:9" s="1" customFormat="1" ht="17.25" customHeight="1">
      <c r="A28" s="261" t="s">
        <v>30</v>
      </c>
      <c r="B28" s="258">
        <v>45198</v>
      </c>
      <c r="C28" s="248">
        <v>45199</v>
      </c>
      <c r="D28" s="248">
        <v>45201</v>
      </c>
      <c r="E28" s="249">
        <v>45229</v>
      </c>
      <c r="F28" s="249">
        <v>45232</v>
      </c>
      <c r="G28" s="249">
        <v>45236</v>
      </c>
      <c r="H28" s="250">
        <v>45239</v>
      </c>
      <c r="I28" s="251"/>
    </row>
    <row r="29" spans="1:9" s="1" customFormat="1" ht="17.25" customHeight="1">
      <c r="A29" s="262" t="s">
        <v>14</v>
      </c>
      <c r="B29" s="259">
        <v>45205</v>
      </c>
      <c r="C29" s="252">
        <v>45206</v>
      </c>
      <c r="D29" s="252">
        <v>45208</v>
      </c>
      <c r="E29" s="51">
        <v>45236</v>
      </c>
      <c r="F29" s="51">
        <v>45239</v>
      </c>
      <c r="G29" s="51">
        <v>45243</v>
      </c>
      <c r="H29" s="253">
        <v>45246</v>
      </c>
      <c r="I29" s="251"/>
    </row>
    <row r="30" spans="1:9" s="1" customFormat="1" ht="17.25" customHeight="1">
      <c r="A30" s="262" t="s">
        <v>31</v>
      </c>
      <c r="B30" s="259">
        <v>45212</v>
      </c>
      <c r="C30" s="252">
        <v>45213</v>
      </c>
      <c r="D30" s="252">
        <v>45215</v>
      </c>
      <c r="E30" s="51">
        <v>45243</v>
      </c>
      <c r="F30" s="51">
        <v>45246</v>
      </c>
      <c r="G30" s="51">
        <v>45250</v>
      </c>
      <c r="H30" s="253">
        <v>45253</v>
      </c>
      <c r="I30" s="251"/>
    </row>
    <row r="31" spans="1:9" s="1" customFormat="1" ht="17.25" customHeight="1">
      <c r="A31" s="264" t="s">
        <v>14</v>
      </c>
      <c r="B31" s="259">
        <v>45219</v>
      </c>
      <c r="C31" s="252">
        <v>45220</v>
      </c>
      <c r="D31" s="252">
        <v>45222</v>
      </c>
      <c r="E31" s="51">
        <v>45250</v>
      </c>
      <c r="F31" s="51">
        <v>45253</v>
      </c>
      <c r="G31" s="51">
        <v>45257</v>
      </c>
      <c r="H31" s="253">
        <v>45260</v>
      </c>
      <c r="I31" s="251"/>
    </row>
    <row r="32" spans="1:9" s="1" customFormat="1" ht="17.25" customHeight="1" thickBot="1">
      <c r="A32" s="263" t="s">
        <v>32</v>
      </c>
      <c r="B32" s="260">
        <v>45226</v>
      </c>
      <c r="C32" s="255">
        <v>45227</v>
      </c>
      <c r="D32" s="255">
        <v>45229</v>
      </c>
      <c r="E32" s="256">
        <v>45257</v>
      </c>
      <c r="F32" s="256">
        <v>45261</v>
      </c>
      <c r="G32" s="256">
        <v>45265</v>
      </c>
      <c r="H32" s="257">
        <v>45268</v>
      </c>
      <c r="I32" s="254"/>
    </row>
    <row r="33" spans="1:9" s="1" customFormat="1" ht="19.5" customHeight="1">
      <c r="B33" s="2"/>
      <c r="C33" s="2"/>
      <c r="D33" s="2"/>
      <c r="E33" s="2"/>
      <c r="F33" s="2"/>
      <c r="G33" s="2"/>
    </row>
    <row r="35" spans="1:9">
      <c r="A35" s="134" t="s">
        <v>33</v>
      </c>
      <c r="B35" s="134"/>
      <c r="C35" s="134"/>
      <c r="D35" s="134"/>
      <c r="E35" s="134"/>
      <c r="F35" s="134"/>
      <c r="G35" s="134"/>
      <c r="H35" s="134"/>
      <c r="I35" s="134"/>
    </row>
    <row r="36" spans="1:9" ht="45">
      <c r="A36" s="135" t="s">
        <v>4</v>
      </c>
      <c r="B36" s="136" t="s">
        <v>34</v>
      </c>
      <c r="C36" s="136" t="s">
        <v>35</v>
      </c>
      <c r="D36" s="136" t="s">
        <v>7</v>
      </c>
      <c r="E36" s="136" t="s">
        <v>36</v>
      </c>
      <c r="F36" s="136" t="s">
        <v>37</v>
      </c>
      <c r="G36" s="136" t="s">
        <v>38</v>
      </c>
      <c r="H36" s="136" t="s">
        <v>39</v>
      </c>
      <c r="I36" s="136" t="s">
        <v>40</v>
      </c>
    </row>
    <row r="37" spans="1:9">
      <c r="A37" s="137" t="s">
        <v>41</v>
      </c>
      <c r="B37" s="138">
        <v>45198</v>
      </c>
      <c r="C37" s="138">
        <f>B37+1</f>
        <v>45199</v>
      </c>
      <c r="D37" s="138">
        <f>B37+2</f>
        <v>45200</v>
      </c>
      <c r="E37" s="138">
        <f>D37+35</f>
        <v>45235</v>
      </c>
      <c r="F37" s="138">
        <f>D37+37</f>
        <v>45237</v>
      </c>
      <c r="G37" s="138">
        <f>D37+42</f>
        <v>45242</v>
      </c>
      <c r="H37" s="138">
        <f>D37+45</f>
        <v>45245</v>
      </c>
      <c r="I37" s="138">
        <f>D37+49</f>
        <v>45249</v>
      </c>
    </row>
    <row r="38" spans="1:9">
      <c r="A38" s="139" t="s">
        <v>42</v>
      </c>
      <c r="B38" s="138">
        <f>B37+7</f>
        <v>45205</v>
      </c>
      <c r="C38" s="138">
        <f>B38+1</f>
        <v>45206</v>
      </c>
      <c r="D38" s="138">
        <f>B38+2</f>
        <v>45207</v>
      </c>
      <c r="E38" s="138">
        <f>D38+35</f>
        <v>45242</v>
      </c>
      <c r="F38" s="138">
        <f>D38+37</f>
        <v>45244</v>
      </c>
      <c r="G38" s="138">
        <f>D38+42</f>
        <v>45249</v>
      </c>
      <c r="H38" s="138">
        <f>D38+45</f>
        <v>45252</v>
      </c>
      <c r="I38" s="138">
        <f>D38+49</f>
        <v>45256</v>
      </c>
    </row>
    <row r="39" spans="1:9">
      <c r="A39" s="140" t="s">
        <v>43</v>
      </c>
      <c r="B39" s="138">
        <f>B38+7</f>
        <v>45212</v>
      </c>
      <c r="C39" s="138">
        <f>B39+1</f>
        <v>45213</v>
      </c>
      <c r="D39" s="138">
        <f>B39+2</f>
        <v>45214</v>
      </c>
      <c r="E39" s="138">
        <f>D39+35</f>
        <v>45249</v>
      </c>
      <c r="F39" s="138">
        <f>D39+37</f>
        <v>45251</v>
      </c>
      <c r="G39" s="138">
        <f>D39+42</f>
        <v>45256</v>
      </c>
      <c r="H39" s="138">
        <f>D39+45</f>
        <v>45259</v>
      </c>
      <c r="I39" s="138">
        <f>D39+49</f>
        <v>45263</v>
      </c>
    </row>
    <row r="40" spans="1:9">
      <c r="A40" s="141" t="s">
        <v>44</v>
      </c>
      <c r="B40" s="138">
        <f>B39+7</f>
        <v>45219</v>
      </c>
      <c r="C40" s="91">
        <f>C39+7</f>
        <v>45220</v>
      </c>
      <c r="D40" s="138">
        <f>B40+2</f>
        <v>45221</v>
      </c>
      <c r="E40" s="138">
        <f>D40+35</f>
        <v>45256</v>
      </c>
      <c r="F40" s="138">
        <f>D40+37</f>
        <v>45258</v>
      </c>
      <c r="G40" s="138">
        <f>D40+42</f>
        <v>45263</v>
      </c>
      <c r="H40" s="138">
        <f>D40+45</f>
        <v>45266</v>
      </c>
      <c r="I40" s="138">
        <f>D40+49</f>
        <v>45270</v>
      </c>
    </row>
    <row r="42" spans="1:9" ht="15.75">
      <c r="A42" s="401" t="s">
        <v>45</v>
      </c>
      <c r="B42" s="402"/>
      <c r="C42" s="402"/>
      <c r="D42" s="402"/>
      <c r="E42" s="402"/>
      <c r="F42" s="402"/>
      <c r="G42" s="402"/>
      <c r="H42" s="403"/>
    </row>
    <row r="43" spans="1:9" ht="45">
      <c r="A43" s="128" t="s">
        <v>4</v>
      </c>
      <c r="B43" s="125" t="s">
        <v>46</v>
      </c>
      <c r="C43" s="125" t="s">
        <v>47</v>
      </c>
      <c r="D43" s="125" t="s">
        <v>7</v>
      </c>
      <c r="E43" s="129" t="s">
        <v>48</v>
      </c>
      <c r="F43" s="129" t="s">
        <v>49</v>
      </c>
      <c r="G43" s="129" t="s">
        <v>50</v>
      </c>
      <c r="H43" s="129" t="s">
        <v>51</v>
      </c>
    </row>
    <row r="44" spans="1:9">
      <c r="A44" s="124" t="s">
        <v>52</v>
      </c>
      <c r="B44" s="138">
        <v>45198</v>
      </c>
      <c r="C44" s="130">
        <f>B44</f>
        <v>45198</v>
      </c>
      <c r="D44" s="127">
        <f>C44+2</f>
        <v>45200</v>
      </c>
      <c r="E44" s="127">
        <f>D44+22</f>
        <v>45222</v>
      </c>
      <c r="F44" s="127">
        <f>D44+23</f>
        <v>45223</v>
      </c>
      <c r="G44" s="127">
        <f>D44+27</f>
        <v>45227</v>
      </c>
      <c r="H44" s="127">
        <f>D44+28</f>
        <v>45228</v>
      </c>
    </row>
    <row r="45" spans="1:9">
      <c r="A45" s="126" t="s">
        <v>53</v>
      </c>
      <c r="B45" s="131">
        <f>B44+7</f>
        <v>45205</v>
      </c>
      <c r="C45" s="130">
        <f t="shared" ref="C45:C47" si="0">B45</f>
        <v>45205</v>
      </c>
      <c r="D45" s="127">
        <f t="shared" ref="D45:D47" si="1">C45+2</f>
        <v>45207</v>
      </c>
      <c r="E45" s="127">
        <f t="shared" ref="E45:E47" si="2">D45+22</f>
        <v>45229</v>
      </c>
      <c r="F45" s="127">
        <f t="shared" ref="F45:F47" si="3">D45+23</f>
        <v>45230</v>
      </c>
      <c r="G45" s="127">
        <f t="shared" ref="G45:G47" si="4">D45+27</f>
        <v>45234</v>
      </c>
      <c r="H45" s="127">
        <f t="shared" ref="H45:H47" si="5">D45+28</f>
        <v>45235</v>
      </c>
    </row>
    <row r="46" spans="1:9" ht="15.75">
      <c r="A46" s="132" t="s">
        <v>54</v>
      </c>
      <c r="B46" s="131">
        <f t="shared" ref="B46:B47" si="6">B45+7</f>
        <v>45212</v>
      </c>
      <c r="C46" s="130">
        <f t="shared" si="0"/>
        <v>45212</v>
      </c>
      <c r="D46" s="127">
        <f t="shared" si="1"/>
        <v>45214</v>
      </c>
      <c r="E46" s="127">
        <f t="shared" si="2"/>
        <v>45236</v>
      </c>
      <c r="F46" s="127">
        <f t="shared" si="3"/>
        <v>45237</v>
      </c>
      <c r="G46" s="127">
        <f t="shared" si="4"/>
        <v>45241</v>
      </c>
      <c r="H46" s="127">
        <f t="shared" si="5"/>
        <v>45242</v>
      </c>
    </row>
    <row r="47" spans="1:9">
      <c r="A47" s="124" t="s">
        <v>55</v>
      </c>
      <c r="B47" s="131">
        <f t="shared" si="6"/>
        <v>45219</v>
      </c>
      <c r="C47" s="130">
        <f t="shared" si="0"/>
        <v>45219</v>
      </c>
      <c r="D47" s="127">
        <f t="shared" si="1"/>
        <v>45221</v>
      </c>
      <c r="E47" s="127">
        <f t="shared" si="2"/>
        <v>45243</v>
      </c>
      <c r="F47" s="127">
        <f t="shared" si="3"/>
        <v>45244</v>
      </c>
      <c r="G47" s="127">
        <f t="shared" si="4"/>
        <v>45248</v>
      </c>
      <c r="H47" s="127">
        <f t="shared" si="5"/>
        <v>45249</v>
      </c>
    </row>
    <row r="48" spans="1:9">
      <c r="A48" s="124" t="s">
        <v>56</v>
      </c>
      <c r="B48" s="131">
        <f>B47+7</f>
        <v>45226</v>
      </c>
      <c r="C48" s="127">
        <f>B48</f>
        <v>45226</v>
      </c>
      <c r="D48" s="127">
        <f>C48+2</f>
        <v>45228</v>
      </c>
      <c r="E48" s="127">
        <f>D48+22</f>
        <v>45250</v>
      </c>
      <c r="F48" s="127">
        <f>D48+23</f>
        <v>45251</v>
      </c>
      <c r="G48" s="127">
        <f>D48+27</f>
        <v>45255</v>
      </c>
      <c r="H48" s="127">
        <f>D48+28</f>
        <v>45256</v>
      </c>
    </row>
  </sheetData>
  <mergeCells count="2">
    <mergeCell ref="A1:K4"/>
    <mergeCell ref="A42:H42"/>
  </mergeCells>
  <phoneticPr fontId="56" type="noConversion"/>
  <pageMargins left="0.7" right="0.7" top="0.75" bottom="0.75" header="0.3" footer="0.3"/>
  <pageSetup scale="5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122"/>
  <sheetViews>
    <sheetView zoomScale="110" zoomScaleNormal="110" workbookViewId="0">
      <selection activeCell="A119" sqref="A119"/>
    </sheetView>
  </sheetViews>
  <sheetFormatPr defaultRowHeight="15"/>
  <cols>
    <col min="1" max="1" width="56.5703125" customWidth="1"/>
    <col min="2" max="2" width="23" customWidth="1"/>
    <col min="3" max="3" width="21" customWidth="1"/>
    <col min="4" max="4" width="17.42578125" customWidth="1"/>
    <col min="5" max="5" width="29.140625" customWidth="1"/>
    <col min="6" max="6" width="27.42578125" customWidth="1"/>
    <col min="7" max="7" width="28.28515625" customWidth="1"/>
    <col min="8" max="8" width="22" customWidth="1"/>
    <col min="9" max="9" width="11.42578125" customWidth="1"/>
    <col min="10" max="10" width="17.42578125" customWidth="1"/>
    <col min="11" max="11" width="21" customWidth="1"/>
  </cols>
  <sheetData>
    <row r="1" spans="1:8" ht="15" customHeight="1">
      <c r="A1" s="404" t="s">
        <v>57</v>
      </c>
      <c r="B1" s="404"/>
      <c r="C1" s="404"/>
      <c r="D1" s="404"/>
      <c r="E1" s="404"/>
      <c r="F1" s="404"/>
      <c r="G1" s="404"/>
    </row>
    <row r="2" spans="1:8" ht="15" customHeight="1">
      <c r="A2" s="404"/>
      <c r="B2" s="404"/>
      <c r="C2" s="404"/>
      <c r="D2" s="404"/>
      <c r="E2" s="404"/>
      <c r="F2" s="404"/>
      <c r="G2" s="404"/>
    </row>
    <row r="3" spans="1:8" ht="15" customHeight="1">
      <c r="A3" s="404"/>
      <c r="B3" s="404"/>
      <c r="C3" s="404"/>
      <c r="D3" s="404"/>
      <c r="E3" s="404"/>
      <c r="F3" s="404"/>
      <c r="G3" s="404"/>
    </row>
    <row r="4" spans="1:8" ht="15" customHeight="1">
      <c r="A4" s="404"/>
      <c r="B4" s="404"/>
      <c r="C4" s="404"/>
      <c r="D4" s="404"/>
      <c r="E4" s="404"/>
      <c r="F4" s="404"/>
      <c r="G4" s="404"/>
    </row>
    <row r="5" spans="1:8" ht="21">
      <c r="A5" s="405" t="s">
        <v>1</v>
      </c>
      <c r="B5" s="405"/>
      <c r="C5" s="405"/>
      <c r="D5" s="405"/>
      <c r="E5" s="405"/>
      <c r="F5" s="405"/>
      <c r="G5" s="405"/>
    </row>
    <row r="6" spans="1:8" ht="20.25" customHeight="1">
      <c r="A6" s="12"/>
      <c r="B6" s="12"/>
      <c r="C6" s="12"/>
      <c r="D6" s="12"/>
      <c r="E6" s="12"/>
      <c r="F6" s="12"/>
      <c r="G6" s="12"/>
    </row>
    <row r="7" spans="1:8" ht="21" customHeight="1">
      <c r="A7" s="406" t="s">
        <v>58</v>
      </c>
      <c r="B7" s="406"/>
      <c r="C7" s="406"/>
      <c r="D7" s="406"/>
      <c r="E7" s="406"/>
      <c r="F7" s="406"/>
      <c r="G7" s="406"/>
      <c r="H7" s="406"/>
    </row>
    <row r="8" spans="1:8" ht="21" customHeight="1" thickBot="1">
      <c r="A8" s="406"/>
      <c r="B8" s="406"/>
      <c r="C8" s="406"/>
      <c r="D8" s="406"/>
      <c r="E8" s="406"/>
      <c r="F8" s="406"/>
      <c r="G8" s="406"/>
      <c r="H8" s="406"/>
    </row>
    <row r="9" spans="1:8" ht="39.75" customHeight="1" thickBot="1">
      <c r="A9" s="13" t="s">
        <v>4</v>
      </c>
      <c r="B9" s="14" t="s">
        <v>59</v>
      </c>
      <c r="C9" s="15" t="s">
        <v>47</v>
      </c>
      <c r="D9" s="15" t="s">
        <v>7</v>
      </c>
      <c r="E9" s="14" t="s">
        <v>60</v>
      </c>
      <c r="F9" s="14" t="s">
        <v>61</v>
      </c>
      <c r="G9" s="14" t="s">
        <v>62</v>
      </c>
      <c r="H9" s="14" t="s">
        <v>63</v>
      </c>
    </row>
    <row r="10" spans="1:8" ht="20.25" customHeight="1">
      <c r="A10" s="74" t="s">
        <v>64</v>
      </c>
      <c r="B10" s="94">
        <v>44833</v>
      </c>
      <c r="C10" s="16">
        <f t="shared" ref="C10:C11" si="0">B10</f>
        <v>44833</v>
      </c>
      <c r="D10" s="16">
        <f>C10+1</f>
        <v>44834</v>
      </c>
      <c r="E10" s="17"/>
      <c r="F10" s="17"/>
      <c r="G10" s="17"/>
      <c r="H10" s="18"/>
    </row>
    <row r="11" spans="1:8" ht="20.25" customHeight="1">
      <c r="A11" s="74" t="s">
        <v>65</v>
      </c>
      <c r="B11" s="83">
        <f>B10+3</f>
        <v>44836</v>
      </c>
      <c r="C11" s="83">
        <f t="shared" si="0"/>
        <v>44836</v>
      </c>
      <c r="D11" s="83">
        <f>D10+4</f>
        <v>44838</v>
      </c>
      <c r="E11" s="19">
        <f>D11+35</f>
        <v>44873</v>
      </c>
      <c r="F11" s="19">
        <f>E11+2</f>
        <v>44875</v>
      </c>
      <c r="G11" s="19">
        <f>F11+4</f>
        <v>44879</v>
      </c>
      <c r="H11" s="20">
        <f>G11+3</f>
        <v>44882</v>
      </c>
    </row>
    <row r="12" spans="1:8" ht="19.5" customHeight="1">
      <c r="A12" s="75" t="s">
        <v>66</v>
      </c>
      <c r="B12" s="174">
        <f>B10+7</f>
        <v>44840</v>
      </c>
      <c r="C12" s="175">
        <f t="shared" ref="C12:C19" si="1">B12</f>
        <v>44840</v>
      </c>
      <c r="D12" s="175">
        <f>C12+1</f>
        <v>44841</v>
      </c>
      <c r="E12" s="176"/>
      <c r="F12" s="176"/>
      <c r="G12" s="176"/>
      <c r="H12" s="177"/>
    </row>
    <row r="13" spans="1:8" ht="19.5" customHeight="1">
      <c r="A13" s="10" t="s">
        <v>67</v>
      </c>
      <c r="B13" s="83">
        <f>B12+3</f>
        <v>44843</v>
      </c>
      <c r="C13" s="83">
        <f t="shared" si="1"/>
        <v>44843</v>
      </c>
      <c r="D13" s="83">
        <f>D12+4</f>
        <v>44845</v>
      </c>
      <c r="E13" s="19">
        <f>D13+35</f>
        <v>44880</v>
      </c>
      <c r="F13" s="19">
        <f>E13+2</f>
        <v>44882</v>
      </c>
      <c r="G13" s="19">
        <f>F13+4</f>
        <v>44886</v>
      </c>
      <c r="H13" s="20">
        <f>G13+3</f>
        <v>44889</v>
      </c>
    </row>
    <row r="14" spans="1:8" ht="19.5" customHeight="1">
      <c r="A14" s="75" t="s">
        <v>68</v>
      </c>
      <c r="B14" s="83">
        <f t="shared" ref="B14:B19" si="2">B12+7</f>
        <v>44847</v>
      </c>
      <c r="C14" s="83">
        <f t="shared" si="1"/>
        <v>44847</v>
      </c>
      <c r="D14" s="83">
        <f>C14+1</f>
        <v>44848</v>
      </c>
      <c r="E14" s="21"/>
      <c r="F14" s="21"/>
      <c r="G14" s="21"/>
      <c r="H14" s="20"/>
    </row>
    <row r="15" spans="1:8" ht="19.5" customHeight="1">
      <c r="A15" s="74" t="s">
        <v>69</v>
      </c>
      <c r="B15" s="83">
        <f t="shared" si="2"/>
        <v>44850</v>
      </c>
      <c r="C15" s="83">
        <f t="shared" si="1"/>
        <v>44850</v>
      </c>
      <c r="D15" s="83">
        <f>D14+4</f>
        <v>44852</v>
      </c>
      <c r="E15" s="19">
        <f>D15+35</f>
        <v>44887</v>
      </c>
      <c r="F15" s="19">
        <f>E15+2</f>
        <v>44889</v>
      </c>
      <c r="G15" s="19">
        <f>F15+4</f>
        <v>44893</v>
      </c>
      <c r="H15" s="20">
        <f t="shared" ref="H15:H19" si="3">G15+3</f>
        <v>44896</v>
      </c>
    </row>
    <row r="16" spans="1:8" ht="19.5" customHeight="1">
      <c r="A16" s="74" t="s">
        <v>70</v>
      </c>
      <c r="B16" s="83">
        <f t="shared" si="2"/>
        <v>44854</v>
      </c>
      <c r="C16" s="83">
        <f t="shared" si="1"/>
        <v>44854</v>
      </c>
      <c r="D16" s="83">
        <f>C16+1</f>
        <v>44855</v>
      </c>
      <c r="E16" s="21"/>
      <c r="F16" s="21"/>
      <c r="G16" s="21"/>
      <c r="H16" s="20"/>
    </row>
    <row r="17" spans="1:9" ht="19.5" customHeight="1">
      <c r="A17" s="74" t="s">
        <v>71</v>
      </c>
      <c r="B17" s="83">
        <f t="shared" si="2"/>
        <v>44857</v>
      </c>
      <c r="C17" s="83">
        <f t="shared" si="1"/>
        <v>44857</v>
      </c>
      <c r="D17" s="83">
        <f>D16+4</f>
        <v>44859</v>
      </c>
      <c r="E17" s="19">
        <f>D17+35</f>
        <v>44894</v>
      </c>
      <c r="F17" s="19">
        <f>E17+2</f>
        <v>44896</v>
      </c>
      <c r="G17" s="19">
        <f>F17+4</f>
        <v>44900</v>
      </c>
      <c r="H17" s="20">
        <f t="shared" si="3"/>
        <v>44903</v>
      </c>
    </row>
    <row r="18" spans="1:9" ht="19.5" customHeight="1">
      <c r="A18" s="74" t="s">
        <v>72</v>
      </c>
      <c r="B18" s="83">
        <f t="shared" si="2"/>
        <v>44861</v>
      </c>
      <c r="C18" s="83">
        <f t="shared" si="1"/>
        <v>44861</v>
      </c>
      <c r="D18" s="83">
        <f>C18+1</f>
        <v>44862</v>
      </c>
      <c r="E18" s="21"/>
      <c r="F18" s="21"/>
      <c r="G18" s="21"/>
      <c r="H18" s="20"/>
    </row>
    <row r="19" spans="1:9" ht="19.5" customHeight="1">
      <c r="A19" s="74" t="s">
        <v>73</v>
      </c>
      <c r="B19" s="83">
        <f t="shared" si="2"/>
        <v>44864</v>
      </c>
      <c r="C19" s="83">
        <f t="shared" si="1"/>
        <v>44864</v>
      </c>
      <c r="D19" s="83">
        <f>D18+4</f>
        <v>44866</v>
      </c>
      <c r="E19" s="19">
        <f>D19+35</f>
        <v>44901</v>
      </c>
      <c r="F19" s="19">
        <f>E19+2</f>
        <v>44903</v>
      </c>
      <c r="G19" s="19">
        <f>F19+4</f>
        <v>44907</v>
      </c>
      <c r="H19" s="20">
        <f t="shared" si="3"/>
        <v>44910</v>
      </c>
    </row>
    <row r="20" spans="1:9" ht="15.75">
      <c r="A20" s="24"/>
      <c r="B20" s="6"/>
      <c r="C20" s="6"/>
      <c r="D20" s="6"/>
      <c r="E20" s="6"/>
      <c r="F20" s="6"/>
      <c r="G20" s="25"/>
    </row>
    <row r="21" spans="1:9" ht="15.75">
      <c r="A21" s="24"/>
      <c r="B21" s="6"/>
      <c r="C21" s="6"/>
      <c r="D21" s="6"/>
      <c r="E21" s="6"/>
      <c r="F21" s="6"/>
      <c r="G21" s="25"/>
    </row>
    <row r="22" spans="1:9" ht="15.75" customHeight="1">
      <c r="A22" s="407" t="s">
        <v>74</v>
      </c>
      <c r="B22" s="407"/>
      <c r="C22" s="407"/>
      <c r="D22" s="407"/>
      <c r="E22" s="407"/>
      <c r="F22" s="407"/>
      <c r="G22" s="407"/>
      <c r="H22" s="407"/>
      <c r="I22" s="407"/>
    </row>
    <row r="23" spans="1:9" ht="28.5" customHeight="1" thickBot="1">
      <c r="A23" s="407"/>
      <c r="B23" s="407"/>
      <c r="C23" s="407"/>
      <c r="D23" s="407"/>
      <c r="E23" s="407"/>
      <c r="F23" s="407"/>
      <c r="G23" s="407"/>
      <c r="H23" s="407"/>
      <c r="I23" s="407"/>
    </row>
    <row r="24" spans="1:9" ht="30" customHeight="1" thickBot="1">
      <c r="A24" s="13" t="s">
        <v>4</v>
      </c>
      <c r="B24" s="84" t="s">
        <v>59</v>
      </c>
      <c r="C24" s="84" t="s">
        <v>47</v>
      </c>
      <c r="D24" s="84" t="s">
        <v>7</v>
      </c>
      <c r="E24" s="84" t="s">
        <v>75</v>
      </c>
      <c r="F24" s="84" t="s">
        <v>76</v>
      </c>
      <c r="G24" s="85" t="s">
        <v>77</v>
      </c>
      <c r="H24" s="86" t="s">
        <v>78</v>
      </c>
      <c r="I24" s="87" t="s">
        <v>79</v>
      </c>
    </row>
    <row r="25" spans="1:9" ht="15.75" thickBot="1">
      <c r="A25" s="10" t="s">
        <v>80</v>
      </c>
      <c r="B25" s="3">
        <v>45194</v>
      </c>
      <c r="C25" s="95">
        <f>B25</f>
        <v>45194</v>
      </c>
      <c r="D25" s="26">
        <f>C25</f>
        <v>45194</v>
      </c>
      <c r="E25" s="17"/>
      <c r="F25" s="17"/>
      <c r="G25" s="17"/>
      <c r="H25" s="17"/>
      <c r="I25" s="96"/>
    </row>
    <row r="26" spans="1:9" ht="15.75">
      <c r="A26" s="189" t="s">
        <v>81</v>
      </c>
      <c r="B26" s="27">
        <f>B25+2</f>
        <v>45196</v>
      </c>
      <c r="C26" s="27">
        <f t="shared" ref="C26:C32" si="4">B26</f>
        <v>45196</v>
      </c>
      <c r="D26" s="3">
        <v>45200</v>
      </c>
      <c r="E26" s="19">
        <f>D26+35</f>
        <v>45235</v>
      </c>
      <c r="F26" s="19">
        <f>E26+2</f>
        <v>45237</v>
      </c>
      <c r="G26" s="19">
        <f>F26+2</f>
        <v>45239</v>
      </c>
      <c r="H26" s="19">
        <f>G26+3</f>
        <v>45242</v>
      </c>
      <c r="I26" s="20">
        <f>H26+3</f>
        <v>45245</v>
      </c>
    </row>
    <row r="27" spans="1:9">
      <c r="A27" s="188" t="s">
        <v>82</v>
      </c>
      <c r="B27" s="27">
        <f>B25+7</f>
        <v>45201</v>
      </c>
      <c r="C27" s="27">
        <f t="shared" si="4"/>
        <v>45201</v>
      </c>
      <c r="D27" s="28">
        <f>C27</f>
        <v>45201</v>
      </c>
      <c r="E27" s="21"/>
      <c r="F27" s="21"/>
      <c r="G27" s="21"/>
      <c r="H27" s="19"/>
      <c r="I27" s="20"/>
    </row>
    <row r="28" spans="1:9">
      <c r="A28" s="10" t="s">
        <v>67</v>
      </c>
      <c r="B28" s="27">
        <f>B27+2</f>
        <v>45203</v>
      </c>
      <c r="C28" s="27">
        <f t="shared" si="4"/>
        <v>45203</v>
      </c>
      <c r="D28" s="28">
        <f>C28+2</f>
        <v>45205</v>
      </c>
      <c r="E28" s="19">
        <f>D28+35</f>
        <v>45240</v>
      </c>
      <c r="F28" s="19">
        <f>E28+2</f>
        <v>45242</v>
      </c>
      <c r="G28" s="19">
        <f>F28+2</f>
        <v>45244</v>
      </c>
      <c r="H28" s="19">
        <f>G28+3</f>
        <v>45247</v>
      </c>
      <c r="I28" s="20">
        <f>H28+3</f>
        <v>45250</v>
      </c>
    </row>
    <row r="29" spans="1:9">
      <c r="A29" s="10" t="s">
        <v>83</v>
      </c>
      <c r="B29" s="27">
        <f>B25+14</f>
        <v>45208</v>
      </c>
      <c r="C29" s="27">
        <f t="shared" si="4"/>
        <v>45208</v>
      </c>
      <c r="D29" s="28">
        <f>C29</f>
        <v>45208</v>
      </c>
      <c r="E29" s="21"/>
      <c r="F29" s="21"/>
      <c r="G29" s="21"/>
      <c r="H29" s="19"/>
      <c r="I29" s="20"/>
    </row>
    <row r="30" spans="1:9" ht="15.75">
      <c r="A30" s="97" t="s">
        <v>84</v>
      </c>
      <c r="B30" s="27">
        <f>B29+2</f>
        <v>45210</v>
      </c>
      <c r="C30" s="7">
        <f t="shared" si="4"/>
        <v>45210</v>
      </c>
      <c r="D30" s="28">
        <f>C30+2</f>
        <v>45212</v>
      </c>
      <c r="E30" s="19">
        <f>D30+35</f>
        <v>45247</v>
      </c>
      <c r="F30" s="19">
        <f>E30+2</f>
        <v>45249</v>
      </c>
      <c r="G30" s="19">
        <f>F30+2</f>
        <v>45251</v>
      </c>
      <c r="H30" s="19">
        <f>G30+3</f>
        <v>45254</v>
      </c>
      <c r="I30" s="20">
        <f>H30+3</f>
        <v>45257</v>
      </c>
    </row>
    <row r="31" spans="1:9">
      <c r="A31" s="10" t="s">
        <v>85</v>
      </c>
      <c r="B31" s="29">
        <f>B29+7</f>
        <v>45215</v>
      </c>
      <c r="C31" s="29">
        <f t="shared" si="4"/>
        <v>45215</v>
      </c>
      <c r="D31" s="28">
        <f>C31</f>
        <v>45215</v>
      </c>
      <c r="E31" s="21"/>
      <c r="F31" s="21"/>
      <c r="G31" s="21"/>
      <c r="H31" s="19"/>
      <c r="I31" s="20"/>
    </row>
    <row r="32" spans="1:9" ht="15.75">
      <c r="A32" s="97" t="s">
        <v>86</v>
      </c>
      <c r="B32" s="27">
        <f>B31+2</f>
        <v>45217</v>
      </c>
      <c r="C32" s="27">
        <f t="shared" si="4"/>
        <v>45217</v>
      </c>
      <c r="D32" s="28">
        <f>D30+7</f>
        <v>45219</v>
      </c>
      <c r="E32" s="19">
        <f>D32+35</f>
        <v>45254</v>
      </c>
      <c r="F32" s="19">
        <f>E32+2</f>
        <v>45256</v>
      </c>
      <c r="G32" s="19">
        <f>F32+2</f>
        <v>45258</v>
      </c>
      <c r="H32" s="19">
        <f>G32+3</f>
        <v>45261</v>
      </c>
      <c r="I32" s="20">
        <f>H32+3</f>
        <v>45264</v>
      </c>
    </row>
    <row r="33" spans="1:9">
      <c r="A33" s="10" t="s">
        <v>87</v>
      </c>
      <c r="B33" s="29">
        <f>B31+7</f>
        <v>45222</v>
      </c>
      <c r="C33" s="29">
        <f t="shared" ref="C33" si="5">B33</f>
        <v>45222</v>
      </c>
      <c r="D33" s="28">
        <f>C33</f>
        <v>45222</v>
      </c>
      <c r="E33" s="19"/>
      <c r="F33" s="19"/>
      <c r="G33" s="19"/>
      <c r="H33" s="19"/>
      <c r="I33" s="20"/>
    </row>
    <row r="34" spans="1:9" ht="16.5" thickBot="1">
      <c r="A34" s="142" t="s">
        <v>88</v>
      </c>
      <c r="B34" s="80">
        <f>B33+2</f>
        <v>45224</v>
      </c>
      <c r="C34" s="80">
        <f t="shared" ref="C34" si="6">B34</f>
        <v>45224</v>
      </c>
      <c r="D34" s="40">
        <f>D32+7</f>
        <v>45226</v>
      </c>
      <c r="E34" s="22">
        <f>D34+35</f>
        <v>45261</v>
      </c>
      <c r="F34" s="22">
        <f>E34+2</f>
        <v>45263</v>
      </c>
      <c r="G34" s="22">
        <f>F34+2</f>
        <v>45265</v>
      </c>
      <c r="H34" s="22">
        <f>G34+3</f>
        <v>45268</v>
      </c>
      <c r="I34" s="23">
        <f>H34+3</f>
        <v>45271</v>
      </c>
    </row>
    <row r="35" spans="1:9" ht="16.5" thickBot="1">
      <c r="A35" s="30"/>
      <c r="B35" s="11"/>
      <c r="C35" s="31"/>
      <c r="D35" s="31"/>
      <c r="E35" s="31"/>
      <c r="F35" s="32"/>
      <c r="G35" s="25"/>
    </row>
    <row r="36" spans="1:9" ht="16.5" thickBot="1">
      <c r="A36" s="408" t="s">
        <v>89</v>
      </c>
      <c r="B36" s="408"/>
      <c r="C36" s="408"/>
      <c r="D36" s="408"/>
      <c r="E36" s="408"/>
      <c r="F36" s="408"/>
      <c r="G36" s="25"/>
    </row>
    <row r="37" spans="1:9" ht="42.75" customHeight="1" thickBot="1">
      <c r="A37" s="33" t="s">
        <v>90</v>
      </c>
      <c r="B37" s="34" t="s">
        <v>91</v>
      </c>
      <c r="C37" s="35" t="s">
        <v>35</v>
      </c>
      <c r="D37" s="34" t="s">
        <v>7</v>
      </c>
      <c r="E37" s="36" t="s">
        <v>92</v>
      </c>
      <c r="F37" s="37" t="s">
        <v>93</v>
      </c>
      <c r="G37" s="25"/>
    </row>
    <row r="38" spans="1:9" ht="15.75">
      <c r="A38" s="269" t="s">
        <v>94</v>
      </c>
      <c r="B38" s="272">
        <v>45197</v>
      </c>
      <c r="C38" s="104">
        <f>B38+1</f>
        <v>45198</v>
      </c>
      <c r="D38" s="108">
        <f>C38+2</f>
        <v>45200</v>
      </c>
      <c r="E38" s="106">
        <f>D38+22</f>
        <v>45222</v>
      </c>
      <c r="F38" s="38">
        <f>E38+7</f>
        <v>45229</v>
      </c>
      <c r="G38" s="25"/>
    </row>
    <row r="39" spans="1:9" ht="15.75">
      <c r="A39" s="270" t="s">
        <v>95</v>
      </c>
      <c r="B39" s="273">
        <f>B38+7</f>
        <v>45204</v>
      </c>
      <c r="C39" s="105">
        <f t="shared" ref="C39:C41" si="7">B39+1</f>
        <v>45205</v>
      </c>
      <c r="D39" s="109">
        <f>C39+2</f>
        <v>45207</v>
      </c>
      <c r="E39" s="107">
        <f t="shared" ref="E39:E41" si="8">D39+22</f>
        <v>45229</v>
      </c>
      <c r="F39" s="39">
        <f t="shared" ref="F39:F41" si="9">E39+7</f>
        <v>45236</v>
      </c>
      <c r="G39" s="25"/>
    </row>
    <row r="40" spans="1:9" ht="15.75">
      <c r="A40" s="74" t="s">
        <v>67</v>
      </c>
      <c r="B40" s="273">
        <f>B39+7</f>
        <v>45211</v>
      </c>
      <c r="C40" s="105">
        <f t="shared" si="7"/>
        <v>45212</v>
      </c>
      <c r="D40" s="109">
        <f>C40+2</f>
        <v>45214</v>
      </c>
      <c r="E40" s="107">
        <f t="shared" si="8"/>
        <v>45236</v>
      </c>
      <c r="F40" s="39">
        <f t="shared" si="9"/>
        <v>45243</v>
      </c>
      <c r="G40" s="25"/>
    </row>
    <row r="41" spans="1:9" ht="15.75">
      <c r="A41" s="270" t="s">
        <v>96</v>
      </c>
      <c r="B41" s="273">
        <f>B40+7</f>
        <v>45218</v>
      </c>
      <c r="C41" s="105">
        <f t="shared" si="7"/>
        <v>45219</v>
      </c>
      <c r="D41" s="109">
        <f>C41+2</f>
        <v>45221</v>
      </c>
      <c r="E41" s="107">
        <f t="shared" si="8"/>
        <v>45243</v>
      </c>
      <c r="F41" s="39">
        <f t="shared" si="9"/>
        <v>45250</v>
      </c>
      <c r="G41" s="25"/>
    </row>
    <row r="42" spans="1:9" ht="16.5" thickBot="1">
      <c r="A42" s="271" t="s">
        <v>97</v>
      </c>
      <c r="B42" s="274">
        <f>B41+7</f>
        <v>45225</v>
      </c>
      <c r="C42" s="266">
        <f t="shared" ref="C42" si="10">B42+1</f>
        <v>45226</v>
      </c>
      <c r="D42" s="267">
        <f>C42+2</f>
        <v>45228</v>
      </c>
      <c r="E42" s="265">
        <f t="shared" ref="E42" si="11">D42+22</f>
        <v>45250</v>
      </c>
      <c r="F42" s="268">
        <f t="shared" ref="F42" si="12">E42+7</f>
        <v>45257</v>
      </c>
      <c r="G42" s="25"/>
    </row>
    <row r="43" spans="1:9" ht="15.75">
      <c r="A43" s="89"/>
      <c r="B43" s="31"/>
      <c r="C43" s="31"/>
      <c r="D43" s="31"/>
      <c r="E43" s="31"/>
      <c r="F43" s="90"/>
      <c r="G43" s="25"/>
    </row>
    <row r="44" spans="1:9" ht="16.5" thickBot="1">
      <c r="A44" s="41"/>
      <c r="B44" s="42"/>
      <c r="C44" s="42"/>
      <c r="D44" s="42"/>
      <c r="E44" s="43"/>
      <c r="F44" s="44"/>
      <c r="G44" s="25"/>
    </row>
    <row r="45" spans="1:9" ht="15.75">
      <c r="A45" s="418" t="s">
        <v>98</v>
      </c>
      <c r="B45" s="419"/>
      <c r="C45" s="419"/>
      <c r="D45" s="419"/>
      <c r="E45" s="419"/>
      <c r="F45" s="25"/>
    </row>
    <row r="46" spans="1:9" ht="20.25" customHeight="1" thickBot="1">
      <c r="A46" s="420" t="s">
        <v>99</v>
      </c>
      <c r="B46" s="421"/>
      <c r="C46" s="421"/>
      <c r="D46" s="421"/>
      <c r="E46" s="421"/>
      <c r="F46" s="25"/>
    </row>
    <row r="47" spans="1:9" ht="30">
      <c r="A47" s="192" t="s">
        <v>100</v>
      </c>
      <c r="B47" s="46" t="s">
        <v>34</v>
      </c>
      <c r="C47" s="47" t="s">
        <v>35</v>
      </c>
      <c r="D47" s="47" t="s">
        <v>7</v>
      </c>
      <c r="E47" s="48" t="s">
        <v>101</v>
      </c>
      <c r="F47" s="25"/>
    </row>
    <row r="48" spans="1:9" ht="15.75">
      <c r="A48" s="191" t="s">
        <v>102</v>
      </c>
      <c r="B48" s="9">
        <v>45203</v>
      </c>
      <c r="C48" s="9">
        <f>B48</f>
        <v>45203</v>
      </c>
      <c r="D48" s="9">
        <f>C48+2</f>
        <v>45205</v>
      </c>
      <c r="E48" s="8">
        <f>D48+21</f>
        <v>45226</v>
      </c>
      <c r="F48" s="25"/>
    </row>
    <row r="49" spans="1:7" ht="15" customHeight="1">
      <c r="A49" s="74" t="s">
        <v>67</v>
      </c>
      <c r="B49" s="51">
        <f>B48+7</f>
        <v>45210</v>
      </c>
      <c r="C49" s="51">
        <f>B49</f>
        <v>45210</v>
      </c>
      <c r="D49" s="51">
        <f>C49+2</f>
        <v>45212</v>
      </c>
      <c r="E49" s="8">
        <f>D49+21</f>
        <v>45233</v>
      </c>
      <c r="F49" s="25"/>
    </row>
    <row r="50" spans="1:7" ht="15.75">
      <c r="A50" s="190" t="s">
        <v>103</v>
      </c>
      <c r="B50" s="51">
        <f t="shared" ref="B50:B52" si="13">B49+7</f>
        <v>45217</v>
      </c>
      <c r="C50" s="51">
        <f t="shared" ref="C50:C51" si="14">B50</f>
        <v>45217</v>
      </c>
      <c r="D50" s="51">
        <f t="shared" ref="D50:D51" si="15">C50+2</f>
        <v>45219</v>
      </c>
      <c r="E50" s="8">
        <f t="shared" ref="E50:E51" si="16">D50+21</f>
        <v>45240</v>
      </c>
      <c r="F50" s="25"/>
    </row>
    <row r="51" spans="1:7" ht="15.75">
      <c r="A51" s="88" t="s">
        <v>104</v>
      </c>
      <c r="B51" s="51">
        <f t="shared" si="13"/>
        <v>45224</v>
      </c>
      <c r="C51" s="51">
        <f t="shared" si="14"/>
        <v>45224</v>
      </c>
      <c r="D51" s="51">
        <f t="shared" si="15"/>
        <v>45226</v>
      </c>
      <c r="E51" s="8">
        <f t="shared" si="16"/>
        <v>45247</v>
      </c>
      <c r="F51" s="25"/>
    </row>
    <row r="52" spans="1:7" ht="16.5" thickBot="1">
      <c r="A52" s="180" t="s">
        <v>105</v>
      </c>
      <c r="B52" s="178">
        <f t="shared" si="13"/>
        <v>45231</v>
      </c>
      <c r="C52" s="178">
        <f t="shared" ref="C52" si="17">B52</f>
        <v>45231</v>
      </c>
      <c r="D52" s="178">
        <f t="shared" ref="D52" si="18">C52+2</f>
        <v>45233</v>
      </c>
      <c r="E52" s="179">
        <f t="shared" ref="E52" si="19">D52+21</f>
        <v>45254</v>
      </c>
      <c r="F52" s="25"/>
    </row>
    <row r="53" spans="1:7" ht="15.75">
      <c r="A53" s="52"/>
      <c r="B53" s="42"/>
      <c r="C53" s="42"/>
      <c r="D53" s="42"/>
      <c r="E53" s="43"/>
      <c r="F53" s="25"/>
    </row>
    <row r="54" spans="1:7" ht="16.5" thickBot="1">
      <c r="A54" s="52"/>
      <c r="B54" s="42"/>
      <c r="C54" s="42"/>
      <c r="D54" s="42"/>
      <c r="E54" s="43"/>
      <c r="F54" s="25"/>
    </row>
    <row r="55" spans="1:7" ht="15.75">
      <c r="A55" s="418" t="s">
        <v>106</v>
      </c>
      <c r="B55" s="419"/>
      <c r="C55" s="419"/>
      <c r="D55" s="419"/>
      <c r="E55" s="419"/>
      <c r="F55" s="25"/>
    </row>
    <row r="56" spans="1:7" ht="16.5" thickBot="1">
      <c r="A56" s="420" t="s">
        <v>99</v>
      </c>
      <c r="B56" s="421"/>
      <c r="C56" s="421"/>
      <c r="D56" s="421"/>
      <c r="E56" s="421"/>
      <c r="F56" s="25"/>
    </row>
    <row r="57" spans="1:7" ht="30.75" thickBot="1">
      <c r="A57" s="45" t="s">
        <v>100</v>
      </c>
      <c r="B57" s="46" t="s">
        <v>107</v>
      </c>
      <c r="C57" s="47" t="s">
        <v>35</v>
      </c>
      <c r="D57" s="47" t="s">
        <v>7</v>
      </c>
      <c r="E57" s="48" t="s">
        <v>108</v>
      </c>
      <c r="F57" s="25"/>
    </row>
    <row r="58" spans="1:7" ht="15.75">
      <c r="A58" s="49" t="s">
        <v>109</v>
      </c>
      <c r="B58" s="276">
        <v>44833</v>
      </c>
      <c r="C58" s="4">
        <f>B58</f>
        <v>44833</v>
      </c>
      <c r="D58" s="4">
        <f>C58+2</f>
        <v>44835</v>
      </c>
      <c r="E58" s="5">
        <f>D58+22</f>
        <v>44857</v>
      </c>
      <c r="F58" s="25"/>
    </row>
    <row r="59" spans="1:7" ht="15.75">
      <c r="A59" s="275" t="s">
        <v>110</v>
      </c>
      <c r="B59" s="278">
        <v>44847</v>
      </c>
      <c r="C59" s="203">
        <f t="shared" ref="C59" si="20">B59</f>
        <v>44847</v>
      </c>
      <c r="D59" s="203">
        <f t="shared" ref="D59" si="21">C59+2</f>
        <v>44849</v>
      </c>
      <c r="E59" s="204">
        <f t="shared" ref="E59" si="22">D59+22</f>
        <v>44871</v>
      </c>
      <c r="F59" s="25"/>
    </row>
    <row r="60" spans="1:7" ht="15.75">
      <c r="A60" s="202" t="s">
        <v>111</v>
      </c>
      <c r="B60" s="277">
        <v>44847</v>
      </c>
      <c r="C60" s="203">
        <f t="shared" ref="C60:C61" si="23">B60</f>
        <v>44847</v>
      </c>
      <c r="D60" s="203">
        <f t="shared" ref="D60:D61" si="24">C60+2</f>
        <v>44849</v>
      </c>
      <c r="E60" s="204">
        <f t="shared" ref="E60:E61" si="25">D60+22</f>
        <v>44871</v>
      </c>
      <c r="F60" s="44"/>
      <c r="G60" s="25"/>
    </row>
    <row r="61" spans="1:7" ht="15.75">
      <c r="A61" s="49" t="s">
        <v>112</v>
      </c>
      <c r="B61" s="50">
        <f>B60+7</f>
        <v>44854</v>
      </c>
      <c r="C61" s="51">
        <f t="shared" si="23"/>
        <v>44854</v>
      </c>
      <c r="D61" s="51">
        <f t="shared" si="24"/>
        <v>44856</v>
      </c>
      <c r="E61" s="8">
        <f t="shared" si="25"/>
        <v>44878</v>
      </c>
      <c r="F61" s="44"/>
      <c r="G61" s="25"/>
    </row>
    <row r="62" spans="1:7" ht="15.75">
      <c r="A62" s="206" t="s">
        <v>113</v>
      </c>
      <c r="B62" s="207">
        <f>B61+7</f>
        <v>44861</v>
      </c>
      <c r="C62" s="178">
        <f>B62</f>
        <v>44861</v>
      </c>
      <c r="D62" s="178">
        <f>C62+2</f>
        <v>44863</v>
      </c>
      <c r="E62" s="179">
        <f>D62+22</f>
        <v>44885</v>
      </c>
      <c r="F62" s="44"/>
      <c r="G62" s="25"/>
    </row>
    <row r="63" spans="1:7" ht="15.75">
      <c r="A63" s="52"/>
      <c r="B63" s="42"/>
      <c r="C63" s="42"/>
      <c r="D63" s="42"/>
      <c r="E63" s="43"/>
      <c r="F63" s="44"/>
      <c r="G63" s="25"/>
    </row>
    <row r="64" spans="1:7" ht="15.75">
      <c r="A64" s="53"/>
      <c r="B64" s="11"/>
      <c r="C64" s="11"/>
      <c r="D64" s="31"/>
      <c r="E64" s="31"/>
      <c r="F64" s="31"/>
      <c r="G64" s="25"/>
    </row>
    <row r="65" spans="1:9">
      <c r="A65" s="173" t="s">
        <v>114</v>
      </c>
      <c r="B65" s="54"/>
      <c r="C65" s="54"/>
      <c r="D65" s="54"/>
      <c r="E65" s="54"/>
      <c r="F65" s="54"/>
      <c r="G65" s="54"/>
      <c r="H65" s="54"/>
    </row>
    <row r="66" spans="1:9" ht="30">
      <c r="A66" s="319" t="s">
        <v>90</v>
      </c>
      <c r="B66" s="46" t="s">
        <v>115</v>
      </c>
      <c r="C66" s="47" t="s">
        <v>35</v>
      </c>
      <c r="D66" s="47" t="s">
        <v>7</v>
      </c>
      <c r="E66" s="47" t="s">
        <v>116</v>
      </c>
      <c r="F66" s="47" t="s">
        <v>117</v>
      </c>
      <c r="G66" s="55" t="s">
        <v>118</v>
      </c>
      <c r="H66" s="56" t="s">
        <v>119</v>
      </c>
    </row>
    <row r="67" spans="1:9" ht="15.6" customHeight="1">
      <c r="A67" s="304" t="s">
        <v>67</v>
      </c>
      <c r="B67" s="305">
        <f>D67-4</f>
        <v>45201</v>
      </c>
      <c r="C67" s="305" t="s">
        <v>120</v>
      </c>
      <c r="D67" s="306">
        <v>45205</v>
      </c>
      <c r="E67" s="307">
        <f>D67+15</f>
        <v>45220</v>
      </c>
      <c r="F67" s="308">
        <f>E67+2</f>
        <v>45222</v>
      </c>
      <c r="G67" s="309">
        <f>F67+2</f>
        <v>45224</v>
      </c>
      <c r="H67" s="310">
        <f>G67+2</f>
        <v>45226</v>
      </c>
    </row>
    <row r="68" spans="1:9" ht="19.5" customHeight="1">
      <c r="A68" s="311" t="s">
        <v>121</v>
      </c>
      <c r="B68" s="27">
        <f>D68-4</f>
        <v>45208</v>
      </c>
      <c r="C68" s="27" t="s">
        <v>120</v>
      </c>
      <c r="D68" s="164">
        <f>D67+7</f>
        <v>45212</v>
      </c>
      <c r="E68" s="98">
        <f t="shared" ref="E68" si="26">D68+15</f>
        <v>45227</v>
      </c>
      <c r="F68" s="99">
        <f t="shared" ref="F68:G68" si="27">E68+2</f>
        <v>45229</v>
      </c>
      <c r="G68" s="98">
        <f t="shared" si="27"/>
        <v>45231</v>
      </c>
      <c r="H68" s="312">
        <f>G68+2</f>
        <v>45233</v>
      </c>
      <c r="I68" s="82"/>
    </row>
    <row r="69" spans="1:9" ht="15.6" customHeight="1">
      <c r="A69" s="311" t="s">
        <v>73</v>
      </c>
      <c r="B69" s="27">
        <f t="shared" ref="B69" si="28">D69-1</f>
        <v>45218</v>
      </c>
      <c r="C69" s="27" t="s">
        <v>120</v>
      </c>
      <c r="D69" s="164">
        <f>D68+7</f>
        <v>45219</v>
      </c>
      <c r="E69" s="98">
        <f t="shared" ref="E69:E70" si="29">D69+15</f>
        <v>45234</v>
      </c>
      <c r="F69" s="99">
        <f t="shared" ref="F69:F70" si="30">E69+2</f>
        <v>45236</v>
      </c>
      <c r="G69" s="98">
        <f t="shared" ref="G69" si="31">F69+2</f>
        <v>45238</v>
      </c>
      <c r="H69" s="312">
        <f t="shared" ref="H69" si="32">G69+2</f>
        <v>45240</v>
      </c>
      <c r="I69" s="82"/>
    </row>
    <row r="70" spans="1:9" ht="15.75">
      <c r="A70" s="313" t="s">
        <v>122</v>
      </c>
      <c r="B70" s="314">
        <f>D70-3</f>
        <v>45223</v>
      </c>
      <c r="C70" s="314" t="s">
        <v>120</v>
      </c>
      <c r="D70" s="315">
        <f t="shared" ref="D70" si="33">D69+7</f>
        <v>45226</v>
      </c>
      <c r="E70" s="316">
        <f t="shared" si="29"/>
        <v>45241</v>
      </c>
      <c r="F70" s="317">
        <f t="shared" si="30"/>
        <v>45243</v>
      </c>
      <c r="G70" s="316">
        <f t="shared" ref="G70" si="34">F70+2</f>
        <v>45245</v>
      </c>
      <c r="H70" s="318">
        <f t="shared" ref="H70" si="35">G70+2</f>
        <v>45247</v>
      </c>
      <c r="I70" s="82"/>
    </row>
    <row r="71" spans="1:9" ht="15.75">
      <c r="A71" s="82"/>
      <c r="B71" s="143"/>
      <c r="C71" s="143"/>
      <c r="D71" s="43"/>
      <c r="E71" s="43"/>
      <c r="F71" s="144"/>
      <c r="G71" s="97"/>
      <c r="H71" s="82"/>
      <c r="I71" s="82"/>
    </row>
    <row r="72" spans="1:9" ht="15.75" thickBot="1">
      <c r="A72" s="100" t="s">
        <v>123</v>
      </c>
      <c r="B72" s="145"/>
      <c r="C72" s="145"/>
      <c r="D72" s="145"/>
      <c r="E72" s="145"/>
      <c r="F72" s="145"/>
      <c r="G72" s="145"/>
      <c r="H72" s="146"/>
      <c r="I72" s="82"/>
    </row>
    <row r="73" spans="1:9" ht="30">
      <c r="A73" s="58" t="s">
        <v>4</v>
      </c>
      <c r="B73" s="170" t="s">
        <v>115</v>
      </c>
      <c r="C73" s="59" t="s">
        <v>35</v>
      </c>
      <c r="D73" s="59" t="s">
        <v>7</v>
      </c>
      <c r="E73" s="59" t="s">
        <v>124</v>
      </c>
      <c r="F73" s="60" t="s">
        <v>116</v>
      </c>
      <c r="G73" s="59" t="s">
        <v>119</v>
      </c>
      <c r="H73" s="61" t="s">
        <v>117</v>
      </c>
      <c r="I73" s="82"/>
    </row>
    <row r="74" spans="1:9" ht="15.75">
      <c r="A74" s="171" t="s">
        <v>125</v>
      </c>
      <c r="B74" s="154">
        <f>D74-2</f>
        <v>45204</v>
      </c>
      <c r="C74" s="172" t="s">
        <v>120</v>
      </c>
      <c r="D74" s="154">
        <v>45206</v>
      </c>
      <c r="E74" s="154">
        <f>D74+8</f>
        <v>45214</v>
      </c>
      <c r="F74" s="155">
        <f t="shared" ref="F74" si="36">D74+17</f>
        <v>45223</v>
      </c>
      <c r="G74" s="156">
        <f t="shared" ref="G74" si="37">F74+3</f>
        <v>45226</v>
      </c>
      <c r="H74" s="157">
        <f>G74+2</f>
        <v>45228</v>
      </c>
      <c r="I74" s="82"/>
    </row>
    <row r="75" spans="1:9" ht="15.75">
      <c r="A75" s="147" t="s">
        <v>126</v>
      </c>
      <c r="B75" s="154">
        <f t="shared" ref="B75:B77" si="38">D75-2</f>
        <v>45211</v>
      </c>
      <c r="C75" s="165" t="s">
        <v>120</v>
      </c>
      <c r="D75" s="166">
        <v>45213</v>
      </c>
      <c r="E75" s="166">
        <f>D75+8</f>
        <v>45221</v>
      </c>
      <c r="F75" s="167">
        <f t="shared" ref="F75" si="39">D75+17</f>
        <v>45230</v>
      </c>
      <c r="G75" s="168">
        <f t="shared" ref="G75" si="40">F75+3</f>
        <v>45233</v>
      </c>
      <c r="H75" s="169">
        <f>G75+2</f>
        <v>45235</v>
      </c>
      <c r="I75" s="82"/>
    </row>
    <row r="76" spans="1:9" ht="15.75">
      <c r="A76" s="148" t="s">
        <v>127</v>
      </c>
      <c r="B76" s="279">
        <f t="shared" si="38"/>
        <v>45215</v>
      </c>
      <c r="C76" s="149" t="s">
        <v>120</v>
      </c>
      <c r="D76" s="280">
        <v>45217</v>
      </c>
      <c r="E76" s="150">
        <f>D76+8</f>
        <v>45225</v>
      </c>
      <c r="F76" s="151">
        <f>D76+17</f>
        <v>45234</v>
      </c>
      <c r="G76" s="152">
        <f>F76+3</f>
        <v>45237</v>
      </c>
      <c r="H76" s="153">
        <f>G76+2</f>
        <v>45239</v>
      </c>
      <c r="I76" s="82"/>
    </row>
    <row r="77" spans="1:9" ht="15.75">
      <c r="A77" s="281" t="s">
        <v>128</v>
      </c>
      <c r="B77" s="154">
        <f t="shared" si="38"/>
        <v>45222</v>
      </c>
      <c r="C77" s="172" t="s">
        <v>120</v>
      </c>
      <c r="D77" s="154">
        <v>45224</v>
      </c>
      <c r="E77" s="154">
        <f>D77+8</f>
        <v>45232</v>
      </c>
      <c r="F77" s="155">
        <f>D77+17</f>
        <v>45241</v>
      </c>
      <c r="G77" s="156">
        <f>F77+3</f>
        <v>45244</v>
      </c>
      <c r="H77" s="157">
        <f>G77+2</f>
        <v>45246</v>
      </c>
      <c r="I77" s="82"/>
    </row>
    <row r="78" spans="1:9" ht="16.5" thickBot="1">
      <c r="A78" s="158"/>
      <c r="B78" s="143"/>
      <c r="C78" s="159"/>
      <c r="D78" s="159"/>
      <c r="E78" s="159"/>
      <c r="F78" s="160"/>
      <c r="G78" s="161"/>
      <c r="H78" s="162"/>
      <c r="I78" s="82"/>
    </row>
    <row r="79" spans="1:9">
      <c r="A79" s="413" t="s">
        <v>129</v>
      </c>
      <c r="B79" s="414"/>
      <c r="C79" s="414"/>
      <c r="D79" s="414"/>
      <c r="E79" s="414"/>
      <c r="F79" s="414"/>
      <c r="G79" s="414"/>
      <c r="H79" s="414"/>
      <c r="I79" s="415"/>
    </row>
    <row r="80" spans="1:9" ht="30">
      <c r="A80" s="337" t="s">
        <v>90</v>
      </c>
      <c r="B80" s="338" t="s">
        <v>115</v>
      </c>
      <c r="C80" s="338" t="s">
        <v>35</v>
      </c>
      <c r="D80" s="338" t="s">
        <v>7</v>
      </c>
      <c r="E80" s="338" t="s">
        <v>130</v>
      </c>
      <c r="F80" s="338" t="s">
        <v>131</v>
      </c>
      <c r="G80" s="338" t="s">
        <v>117</v>
      </c>
      <c r="H80" s="338" t="s">
        <v>132</v>
      </c>
      <c r="I80" s="339" t="s">
        <v>133</v>
      </c>
    </row>
    <row r="81" spans="1:9" ht="15.75">
      <c r="A81" s="320" t="s">
        <v>134</v>
      </c>
      <c r="B81" s="321">
        <f>D81-3</f>
        <v>45198</v>
      </c>
      <c r="C81" s="322" t="s">
        <v>120</v>
      </c>
      <c r="D81" s="322">
        <v>45201</v>
      </c>
      <c r="E81" s="322">
        <f>D81+7</f>
        <v>45208</v>
      </c>
      <c r="F81" s="323">
        <f>D81+15</f>
        <v>45216</v>
      </c>
      <c r="G81" s="324">
        <f t="shared" ref="G81:H83" si="41">F81+2</f>
        <v>45218</v>
      </c>
      <c r="H81" s="325">
        <f t="shared" si="41"/>
        <v>45220</v>
      </c>
      <c r="I81" s="326">
        <f>H81+4</f>
        <v>45224</v>
      </c>
    </row>
    <row r="82" spans="1:9" ht="15.75">
      <c r="A82" s="327" t="s">
        <v>67</v>
      </c>
      <c r="B82" s="9">
        <f>D82-3</f>
        <v>45205</v>
      </c>
      <c r="C82" s="103" t="s">
        <v>120</v>
      </c>
      <c r="D82" s="103">
        <f>D81+7</f>
        <v>45208</v>
      </c>
      <c r="E82" s="103">
        <f>D82+7</f>
        <v>45215</v>
      </c>
      <c r="F82" s="110">
        <f>D82+15</f>
        <v>45223</v>
      </c>
      <c r="G82" s="111">
        <f t="shared" si="41"/>
        <v>45225</v>
      </c>
      <c r="H82" s="112">
        <f t="shared" si="41"/>
        <v>45227</v>
      </c>
      <c r="I82" s="328">
        <f>H82+4</f>
        <v>45231</v>
      </c>
    </row>
    <row r="83" spans="1:9" ht="15.75">
      <c r="A83" s="329" t="s">
        <v>135</v>
      </c>
      <c r="B83" s="9">
        <f>D83-3</f>
        <v>45212</v>
      </c>
      <c r="C83" s="103" t="s">
        <v>120</v>
      </c>
      <c r="D83" s="103">
        <v>45215</v>
      </c>
      <c r="E83" s="103">
        <f>D83+7</f>
        <v>45222</v>
      </c>
      <c r="F83" s="110">
        <f>D83+15</f>
        <v>45230</v>
      </c>
      <c r="G83" s="111">
        <f t="shared" si="41"/>
        <v>45232</v>
      </c>
      <c r="H83" s="112">
        <f t="shared" si="41"/>
        <v>45234</v>
      </c>
      <c r="I83" s="328">
        <f>H83+4</f>
        <v>45238</v>
      </c>
    </row>
    <row r="84" spans="1:9" ht="15.75">
      <c r="A84" s="329" t="s">
        <v>73</v>
      </c>
      <c r="B84" s="9">
        <v>45219</v>
      </c>
      <c r="C84" s="103" t="s">
        <v>120</v>
      </c>
      <c r="D84" s="103">
        <v>45222</v>
      </c>
      <c r="E84" s="103">
        <f>D84+7</f>
        <v>45229</v>
      </c>
      <c r="F84" s="110">
        <f>D84+15</f>
        <v>45237</v>
      </c>
      <c r="G84" s="111">
        <f t="shared" ref="G84" si="42">F84+2</f>
        <v>45239</v>
      </c>
      <c r="H84" s="112">
        <f t="shared" ref="H84" si="43">G84+2</f>
        <v>45241</v>
      </c>
      <c r="I84" s="328">
        <f>H84+4</f>
        <v>45245</v>
      </c>
    </row>
    <row r="85" spans="1:9" ht="15.75">
      <c r="A85" s="330" t="s">
        <v>136</v>
      </c>
      <c r="B85" s="331">
        <f t="shared" ref="B85" si="44">D85-3</f>
        <v>45226</v>
      </c>
      <c r="C85" s="332" t="s">
        <v>120</v>
      </c>
      <c r="D85" s="332">
        <v>45229</v>
      </c>
      <c r="E85" s="332">
        <f t="shared" ref="E85" si="45">D85+7</f>
        <v>45236</v>
      </c>
      <c r="F85" s="333">
        <f t="shared" ref="F85" si="46">D85+15</f>
        <v>45244</v>
      </c>
      <c r="G85" s="334">
        <f t="shared" ref="G85" si="47">F85+2</f>
        <v>45246</v>
      </c>
      <c r="H85" s="335">
        <f t="shared" ref="H85" si="48">G85+2</f>
        <v>45248</v>
      </c>
      <c r="I85" s="336">
        <f t="shared" ref="I85" si="49">H85+4</f>
        <v>45252</v>
      </c>
    </row>
    <row r="86" spans="1:9" ht="15.75">
      <c r="A86" s="57"/>
      <c r="B86" s="31"/>
      <c r="C86" s="65"/>
      <c r="D86" s="62"/>
      <c r="E86" s="63"/>
      <c r="F86" s="64"/>
      <c r="G86" s="66"/>
    </row>
    <row r="87" spans="1:9" ht="15.75">
      <c r="A87" s="67" t="s">
        <v>137</v>
      </c>
      <c r="B87" s="68"/>
      <c r="C87" s="68"/>
      <c r="D87" s="68"/>
      <c r="E87" s="68"/>
      <c r="F87" s="68"/>
      <c r="G87" s="68"/>
    </row>
    <row r="88" spans="1:9" ht="36" customHeight="1">
      <c r="A88" s="352" t="s">
        <v>4</v>
      </c>
      <c r="B88" s="353" t="s">
        <v>59</v>
      </c>
      <c r="C88" s="354" t="s">
        <v>35</v>
      </c>
      <c r="D88" s="354" t="s">
        <v>7</v>
      </c>
      <c r="E88" s="354" t="s">
        <v>131</v>
      </c>
      <c r="F88" s="354" t="s">
        <v>138</v>
      </c>
      <c r="G88" s="355" t="s">
        <v>139</v>
      </c>
    </row>
    <row r="89" spans="1:9" ht="15.75" customHeight="1">
      <c r="A89" s="340" t="s">
        <v>140</v>
      </c>
      <c r="B89" s="341">
        <f>D89-2</f>
        <v>45203</v>
      </c>
      <c r="C89" s="342" t="s">
        <v>120</v>
      </c>
      <c r="D89" s="343">
        <v>45205</v>
      </c>
      <c r="E89" s="343">
        <f>D89+15</f>
        <v>45220</v>
      </c>
      <c r="F89" s="343">
        <f>D89+17</f>
        <v>45222</v>
      </c>
      <c r="G89" s="344">
        <f>F89+2</f>
        <v>45224</v>
      </c>
    </row>
    <row r="90" spans="1:9" ht="15.75" customHeight="1">
      <c r="A90" s="345" t="s">
        <v>141</v>
      </c>
      <c r="B90" s="283">
        <f t="shared" ref="B90:B92" si="50">D90-2</f>
        <v>45210</v>
      </c>
      <c r="C90" s="284" t="s">
        <v>120</v>
      </c>
      <c r="D90" s="285">
        <v>45212</v>
      </c>
      <c r="E90" s="285">
        <f t="shared" ref="E90:E92" si="51">D90+15</f>
        <v>45227</v>
      </c>
      <c r="F90" s="285">
        <f t="shared" ref="F90:F92" si="52">D90+17</f>
        <v>45229</v>
      </c>
      <c r="G90" s="346">
        <f t="shared" ref="G90:G92" si="53">F90+2</f>
        <v>45231</v>
      </c>
    </row>
    <row r="91" spans="1:9" ht="15.75" customHeight="1">
      <c r="A91" s="329" t="s">
        <v>73</v>
      </c>
      <c r="B91" s="283">
        <f t="shared" si="50"/>
        <v>45217</v>
      </c>
      <c r="C91" s="284" t="s">
        <v>120</v>
      </c>
      <c r="D91" s="285">
        <f>D90+7</f>
        <v>45219</v>
      </c>
      <c r="E91" s="285">
        <f t="shared" si="51"/>
        <v>45234</v>
      </c>
      <c r="F91" s="285">
        <f t="shared" si="52"/>
        <v>45236</v>
      </c>
      <c r="G91" s="346">
        <f t="shared" si="53"/>
        <v>45238</v>
      </c>
    </row>
    <row r="92" spans="1:9" ht="15.75" customHeight="1">
      <c r="A92" s="347" t="s">
        <v>142</v>
      </c>
      <c r="B92" s="348">
        <f t="shared" si="50"/>
        <v>45224</v>
      </c>
      <c r="C92" s="349" t="s">
        <v>120</v>
      </c>
      <c r="D92" s="350">
        <f>D91+7</f>
        <v>45226</v>
      </c>
      <c r="E92" s="350">
        <f t="shared" si="51"/>
        <v>45241</v>
      </c>
      <c r="F92" s="350">
        <f t="shared" si="52"/>
        <v>45243</v>
      </c>
      <c r="G92" s="351">
        <f t="shared" si="53"/>
        <v>45245</v>
      </c>
    </row>
    <row r="93" spans="1:9" ht="19.5" customHeight="1">
      <c r="A93" s="113"/>
      <c r="B93" s="114"/>
      <c r="C93" s="115"/>
      <c r="D93" s="116"/>
      <c r="E93" s="116"/>
      <c r="F93" s="116"/>
      <c r="G93" s="116"/>
    </row>
    <row r="94" spans="1:9" ht="16.5" thickBot="1">
      <c r="A94" s="66"/>
      <c r="B94" s="69"/>
      <c r="C94" s="70"/>
      <c r="D94" s="70"/>
      <c r="E94" s="70"/>
      <c r="F94" s="70"/>
      <c r="G94" s="71"/>
    </row>
    <row r="95" spans="1:9" ht="26.25" customHeight="1" thickBot="1">
      <c r="A95" s="422" t="s">
        <v>143</v>
      </c>
      <c r="B95" s="423"/>
      <c r="C95" s="423"/>
      <c r="D95" s="423"/>
      <c r="E95" s="423"/>
      <c r="F95" s="423"/>
    </row>
    <row r="96" spans="1:9" ht="33" customHeight="1" thickBot="1">
      <c r="A96" s="301" t="s">
        <v>4</v>
      </c>
      <c r="B96" s="93" t="s">
        <v>115</v>
      </c>
      <c r="C96" s="293" t="s">
        <v>35</v>
      </c>
      <c r="D96" s="302" t="s">
        <v>7</v>
      </c>
      <c r="E96" s="302" t="s">
        <v>144</v>
      </c>
      <c r="F96" s="303" t="s">
        <v>145</v>
      </c>
      <c r="G96" s="71"/>
      <c r="H96" s="71"/>
    </row>
    <row r="97" spans="1:8" ht="22.5" customHeight="1">
      <c r="A97" s="286" t="s">
        <v>146</v>
      </c>
      <c r="B97" s="297">
        <v>45198</v>
      </c>
      <c r="C97" s="298" t="s">
        <v>120</v>
      </c>
      <c r="D97" s="299">
        <v>45201</v>
      </c>
      <c r="E97" s="297">
        <f t="shared" ref="E97" si="54">D97+6</f>
        <v>45207</v>
      </c>
      <c r="F97" s="300">
        <f>E97+1</f>
        <v>45208</v>
      </c>
      <c r="G97" s="71"/>
      <c r="H97" s="71"/>
    </row>
    <row r="98" spans="1:8" ht="22.5" customHeight="1">
      <c r="A98" s="286" t="s">
        <v>67</v>
      </c>
      <c r="B98" s="78">
        <f>B97+7</f>
        <v>45205</v>
      </c>
      <c r="C98" s="92" t="s">
        <v>120</v>
      </c>
      <c r="D98" s="78">
        <f>D97+7</f>
        <v>45208</v>
      </c>
      <c r="E98" s="78">
        <f t="shared" ref="E98" si="55">D98+6</f>
        <v>45214</v>
      </c>
      <c r="F98" s="79">
        <f>E98+1</f>
        <v>45215</v>
      </c>
      <c r="G98" s="71"/>
      <c r="H98" s="71"/>
    </row>
    <row r="99" spans="1:8" ht="22.5" customHeight="1">
      <c r="A99" s="208" t="s">
        <v>147</v>
      </c>
      <c r="B99" s="359">
        <f t="shared" ref="B99:B100" si="56">B98+7</f>
        <v>45212</v>
      </c>
      <c r="C99" s="360" t="s">
        <v>120</v>
      </c>
      <c r="D99" s="359">
        <f t="shared" ref="D99:D100" si="57">D98+7</f>
        <v>45215</v>
      </c>
      <c r="E99" s="359">
        <f>D99+6</f>
        <v>45221</v>
      </c>
      <c r="F99" s="361">
        <f t="shared" ref="F99:F100" si="58">E99+1</f>
        <v>45222</v>
      </c>
      <c r="G99" s="71"/>
      <c r="H99" s="71"/>
    </row>
    <row r="100" spans="1:8" ht="22.5" customHeight="1">
      <c r="A100" s="356" t="s">
        <v>148</v>
      </c>
      <c r="B100" s="357">
        <f t="shared" si="56"/>
        <v>45219</v>
      </c>
      <c r="C100" s="358" t="s">
        <v>120</v>
      </c>
      <c r="D100" s="357">
        <f t="shared" si="57"/>
        <v>45222</v>
      </c>
      <c r="E100" s="357">
        <f>D100+6</f>
        <v>45228</v>
      </c>
      <c r="F100" s="357">
        <f t="shared" si="58"/>
        <v>45229</v>
      </c>
      <c r="G100" s="71"/>
      <c r="H100" s="71"/>
    </row>
    <row r="101" spans="1:8" ht="22.5" customHeight="1">
      <c r="A101" s="356" t="s">
        <v>149</v>
      </c>
      <c r="B101" s="357">
        <v>45226</v>
      </c>
      <c r="C101" s="358" t="s">
        <v>120</v>
      </c>
      <c r="D101" s="357">
        <v>45229</v>
      </c>
      <c r="E101" s="357">
        <v>45234</v>
      </c>
      <c r="F101" s="357">
        <v>45237</v>
      </c>
      <c r="G101" s="71"/>
      <c r="H101" s="71"/>
    </row>
    <row r="102" spans="1:8" ht="15.75">
      <c r="A102" s="72"/>
      <c r="B102" s="73"/>
      <c r="C102" s="73"/>
      <c r="D102" s="73"/>
      <c r="E102" s="73"/>
      <c r="F102" s="73"/>
      <c r="G102" s="71"/>
    </row>
    <row r="103" spans="1:8" ht="16.5" thickBot="1">
      <c r="A103" s="411" t="s">
        <v>150</v>
      </c>
      <c r="B103" s="412"/>
      <c r="C103" s="412"/>
      <c r="D103" s="412"/>
      <c r="E103" s="412"/>
      <c r="F103" s="412"/>
      <c r="G103" s="412"/>
    </row>
    <row r="104" spans="1:8" ht="30.75" thickBot="1">
      <c r="A104" s="292" t="s">
        <v>4</v>
      </c>
      <c r="B104" s="293" t="s">
        <v>115</v>
      </c>
      <c r="C104" s="294" t="s">
        <v>35</v>
      </c>
      <c r="D104" s="295" t="s">
        <v>7</v>
      </c>
      <c r="E104" s="295" t="s">
        <v>151</v>
      </c>
      <c r="F104" s="295" t="s">
        <v>152</v>
      </c>
      <c r="G104" s="296" t="s">
        <v>153</v>
      </c>
    </row>
    <row r="105" spans="1:8" ht="15.75">
      <c r="A105" s="289" t="s">
        <v>67</v>
      </c>
      <c r="B105" s="290">
        <f>D105-2</f>
        <v>45203</v>
      </c>
      <c r="C105" s="290" t="s">
        <v>120</v>
      </c>
      <c r="D105" s="290">
        <v>45205</v>
      </c>
      <c r="E105" s="290">
        <f>D105+10</f>
        <v>45215</v>
      </c>
      <c r="F105" s="290">
        <f>D105+13</f>
        <v>45218</v>
      </c>
      <c r="G105" s="291">
        <f>D105+17</f>
        <v>45222</v>
      </c>
    </row>
    <row r="106" spans="1:8" ht="15.75">
      <c r="A106" s="282" t="s">
        <v>154</v>
      </c>
      <c r="B106" s="76">
        <f t="shared" ref="B106:B108" si="59">D106-2</f>
        <v>45210</v>
      </c>
      <c r="C106" s="76" t="s">
        <v>120</v>
      </c>
      <c r="D106" s="76">
        <f>D105+7</f>
        <v>45212</v>
      </c>
      <c r="E106" s="76">
        <f>D106+10</f>
        <v>45222</v>
      </c>
      <c r="F106" s="76">
        <f>D106+13</f>
        <v>45225</v>
      </c>
      <c r="G106" s="77">
        <f>D106+17</f>
        <v>45229</v>
      </c>
    </row>
    <row r="107" spans="1:8" ht="15.75">
      <c r="A107" s="195" t="s">
        <v>155</v>
      </c>
      <c r="B107" s="76">
        <f t="shared" si="59"/>
        <v>45217</v>
      </c>
      <c r="C107" s="76" t="s">
        <v>120</v>
      </c>
      <c r="D107" s="76">
        <f t="shared" ref="D107:D108" si="60">D106+7</f>
        <v>45219</v>
      </c>
      <c r="E107" s="76">
        <f>D107+10</f>
        <v>45229</v>
      </c>
      <c r="F107" s="76">
        <f>D107+13</f>
        <v>45232</v>
      </c>
      <c r="G107" s="77">
        <f>D107+17</f>
        <v>45236</v>
      </c>
    </row>
    <row r="108" spans="1:8" ht="15.75">
      <c r="A108" s="195" t="s">
        <v>156</v>
      </c>
      <c r="B108" s="76">
        <f t="shared" si="59"/>
        <v>45224</v>
      </c>
      <c r="C108" s="76" t="s">
        <v>120</v>
      </c>
      <c r="D108" s="76">
        <f t="shared" si="60"/>
        <v>45226</v>
      </c>
      <c r="E108" s="76">
        <f>D108+10</f>
        <v>45236</v>
      </c>
      <c r="F108" s="76">
        <f>D108+13</f>
        <v>45239</v>
      </c>
      <c r="G108" s="77">
        <f>D108+17</f>
        <v>45243</v>
      </c>
    </row>
    <row r="109" spans="1:8" ht="15.75">
      <c r="A109" s="193"/>
      <c r="B109" s="194"/>
      <c r="C109" s="194"/>
      <c r="D109" s="194"/>
      <c r="E109" s="194"/>
      <c r="F109" s="194"/>
      <c r="G109" s="194"/>
    </row>
    <row r="110" spans="1:8" ht="15.75">
      <c r="A110" s="133"/>
      <c r="B110" s="73"/>
      <c r="C110" s="73"/>
      <c r="D110" s="73"/>
      <c r="E110" s="73"/>
      <c r="F110" s="73"/>
    </row>
    <row r="111" spans="1:8" ht="23.25" customHeight="1" thickBot="1">
      <c r="A111" s="409" t="s">
        <v>157</v>
      </c>
      <c r="B111" s="410"/>
      <c r="C111" s="410"/>
      <c r="D111" s="410"/>
      <c r="E111" s="410"/>
      <c r="F111" s="410"/>
      <c r="G111" s="410"/>
    </row>
    <row r="112" spans="1:8" ht="35.25" customHeight="1">
      <c r="A112" s="196" t="s">
        <v>4</v>
      </c>
      <c r="B112" s="197" t="s">
        <v>115</v>
      </c>
      <c r="C112" s="197" t="s">
        <v>35</v>
      </c>
      <c r="D112" s="198" t="s">
        <v>7</v>
      </c>
      <c r="E112" s="198" t="s">
        <v>158</v>
      </c>
      <c r="F112" s="199" t="s">
        <v>159</v>
      </c>
      <c r="G112" s="200" t="s">
        <v>160</v>
      </c>
    </row>
    <row r="113" spans="1:7" ht="18" customHeight="1">
      <c r="A113" s="288" t="s">
        <v>161</v>
      </c>
      <c r="B113" s="287">
        <f t="shared" ref="B113" si="61">D113-2</f>
        <v>45210</v>
      </c>
      <c r="C113" s="201" t="s">
        <v>120</v>
      </c>
      <c r="D113" s="117">
        <v>45212</v>
      </c>
      <c r="E113" s="117">
        <f>D113+17</f>
        <v>45229</v>
      </c>
      <c r="F113" s="117">
        <f>E113+2</f>
        <v>45231</v>
      </c>
      <c r="G113" s="117">
        <f>F113+4</f>
        <v>45235</v>
      </c>
    </row>
    <row r="114" spans="1:7" ht="35.25" customHeight="1">
      <c r="A114" s="205"/>
      <c r="B114" s="182"/>
      <c r="C114" s="183"/>
      <c r="D114" s="184"/>
      <c r="E114" s="185"/>
      <c r="F114" s="185"/>
      <c r="G114" s="185"/>
    </row>
    <row r="115" spans="1:7">
      <c r="A115" s="181"/>
      <c r="B115" s="81"/>
      <c r="C115" s="81"/>
      <c r="D115" s="81"/>
      <c r="E115" s="81"/>
      <c r="F115" s="81"/>
      <c r="G115" s="82"/>
    </row>
    <row r="116" spans="1:7" ht="17.850000000000001" customHeight="1">
      <c r="A116" s="120" t="s">
        <v>162</v>
      </c>
      <c r="B116" s="121" t="s">
        <v>163</v>
      </c>
      <c r="C116" s="121" t="s">
        <v>163</v>
      </c>
      <c r="D116" s="121" t="s">
        <v>163</v>
      </c>
      <c r="E116" s="416" t="s">
        <v>163</v>
      </c>
      <c r="F116" s="417"/>
    </row>
    <row r="117" spans="1:7" ht="30.75">
      <c r="A117" s="122" t="s">
        <v>4</v>
      </c>
      <c r="B117" s="118" t="s">
        <v>115</v>
      </c>
      <c r="C117" s="118" t="s">
        <v>35</v>
      </c>
      <c r="D117" s="119" t="s">
        <v>7</v>
      </c>
      <c r="E117" s="119" t="s">
        <v>164</v>
      </c>
      <c r="F117" s="187" t="s">
        <v>165</v>
      </c>
    </row>
    <row r="118" spans="1:7" ht="15.75">
      <c r="A118" s="123" t="s">
        <v>166</v>
      </c>
      <c r="B118" s="163">
        <v>45197</v>
      </c>
      <c r="C118" s="102" t="s">
        <v>120</v>
      </c>
      <c r="D118" s="117">
        <v>45200</v>
      </c>
      <c r="E118" s="186">
        <f t="shared" ref="E118:E122" si="62">D118+4</f>
        <v>45204</v>
      </c>
      <c r="F118" s="101">
        <f>D118+5</f>
        <v>45205</v>
      </c>
    </row>
    <row r="119" spans="1:7" ht="15.75">
      <c r="A119" s="123" t="s">
        <v>167</v>
      </c>
      <c r="B119" s="163">
        <f t="shared" ref="B119:B122" si="63">D119-2</f>
        <v>45206</v>
      </c>
      <c r="C119" s="102" t="s">
        <v>120</v>
      </c>
      <c r="D119" s="117">
        <v>45208</v>
      </c>
      <c r="E119" s="186">
        <f t="shared" si="62"/>
        <v>45212</v>
      </c>
      <c r="F119" s="101">
        <f t="shared" ref="F119:F122" si="64">D119+5</f>
        <v>45213</v>
      </c>
    </row>
    <row r="120" spans="1:7" ht="15.75">
      <c r="A120" s="123" t="s">
        <v>168</v>
      </c>
      <c r="B120" s="163">
        <f t="shared" si="63"/>
        <v>45212</v>
      </c>
      <c r="C120" s="102" t="s">
        <v>120</v>
      </c>
      <c r="D120" s="117">
        <v>45214</v>
      </c>
      <c r="E120" s="186">
        <f t="shared" si="62"/>
        <v>45218</v>
      </c>
      <c r="F120" s="101">
        <f t="shared" si="64"/>
        <v>45219</v>
      </c>
    </row>
    <row r="121" spans="1:7" ht="15.75">
      <c r="A121" s="123" t="s">
        <v>169</v>
      </c>
      <c r="B121" s="163">
        <f t="shared" si="63"/>
        <v>45220</v>
      </c>
      <c r="C121" s="102" t="s">
        <v>120</v>
      </c>
      <c r="D121" s="117">
        <v>45222</v>
      </c>
      <c r="E121" s="186">
        <f t="shared" si="62"/>
        <v>45226</v>
      </c>
      <c r="F121" s="101">
        <f t="shared" si="64"/>
        <v>45227</v>
      </c>
    </row>
    <row r="122" spans="1:7" ht="15.75">
      <c r="A122" s="123" t="s">
        <v>170</v>
      </c>
      <c r="B122" s="163">
        <f t="shared" si="63"/>
        <v>45226</v>
      </c>
      <c r="C122" s="102" t="s">
        <v>120</v>
      </c>
      <c r="D122" s="117">
        <v>45228</v>
      </c>
      <c r="E122" s="186">
        <f t="shared" si="62"/>
        <v>45232</v>
      </c>
      <c r="F122" s="101">
        <f t="shared" si="64"/>
        <v>45233</v>
      </c>
    </row>
  </sheetData>
  <mergeCells count="14">
    <mergeCell ref="A111:G111"/>
    <mergeCell ref="A103:G103"/>
    <mergeCell ref="A79:I79"/>
    <mergeCell ref="E116:F116"/>
    <mergeCell ref="A45:E45"/>
    <mergeCell ref="A46:E46"/>
    <mergeCell ref="A55:E55"/>
    <mergeCell ref="A56:E56"/>
    <mergeCell ref="A95:F95"/>
    <mergeCell ref="A1:G4"/>
    <mergeCell ref="A5:G5"/>
    <mergeCell ref="A7:H8"/>
    <mergeCell ref="A22:I23"/>
    <mergeCell ref="A36:F36"/>
  </mergeCells>
  <phoneticPr fontId="56" type="noConversion"/>
  <pageMargins left="0.7" right="0.7" top="0.75" bottom="0.75" header="0.3" footer="0.3"/>
  <pageSetup scale="41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eba__x5458_ xmlns="633ee1cc-3fe0-4a49-a704-20ce586fd042">
      <UserInfo>
        <DisplayName/>
        <AccountId xsi:nil="true"/>
        <AccountType/>
      </UserInfo>
    </_x4eba__x5458_>
    <TaxCatchAll xmlns="c24537aa-7a59-40f9-8184-ac5376a9b6b6" xsi:nil="true"/>
    <lcf76f155ced4ddcb4097134ff3c332f xmlns="633ee1cc-3fe0-4a49-a704-20ce586fd04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BF83BB0DE9787847BFC7011FA5858361" ma:contentTypeVersion="18" ma:contentTypeDescription="新建文档。" ma:contentTypeScope="" ma:versionID="84bd266149e7904a71f536d640dbb8b6">
  <xsd:schema xmlns:xsd="http://www.w3.org/2001/XMLSchema" xmlns:xs="http://www.w3.org/2001/XMLSchema" xmlns:p="http://schemas.microsoft.com/office/2006/metadata/properties" xmlns:ns2="633ee1cc-3fe0-4a49-a704-20ce586fd042" xmlns:ns3="c24537aa-7a59-40f9-8184-ac5376a9b6b6" targetNamespace="http://schemas.microsoft.com/office/2006/metadata/properties" ma:root="true" ma:fieldsID="efe6b34898977aa28384188b266c3d79" ns2:_="" ns3:_="">
    <xsd:import namespace="633ee1cc-3fe0-4a49-a704-20ce586fd042"/>
    <xsd:import namespace="c24537aa-7a59-40f9-8184-ac5376a9b6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_x4eba__x5458_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3ee1cc-3fe0-4a49-a704-20ce586fd0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4eba__x5458_" ma:index="18" nillable="true" ma:displayName="人员" ma:format="Dropdown" ma:list="UserInfo" ma:SharePointGroup="0" ma:internalName="_x4eba__x5458_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图像标记" ma:readOnly="false" ma:fieldId="{5cf76f15-5ced-4ddc-b409-7134ff3c332f}" ma:taxonomyMulti="true" ma:sspId="be0278df-49fc-4173-a563-d71969f458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537aa-7a59-40f9-8184-ac5376a9b6b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享对象: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享对象详细信息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0461992e-9420-49dc-9bed-7a8e54e782d6}" ma:internalName="TaxCatchAll" ma:showField="CatchAllData" ma:web="c24537aa-7a59-40f9-8184-ac5376a9b6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1300C2-8E6A-494D-BBBB-5DA43D2C2E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FAD661-82B5-4508-89AD-6671158138FA}">
  <ds:schemaRefs>
    <ds:schemaRef ds:uri="http://purl.org/dc/dcmitype/"/>
    <ds:schemaRef ds:uri="http://schemas.microsoft.com/office/2006/documentManagement/types"/>
    <ds:schemaRef ds:uri="http://purl.org/dc/terms/"/>
    <ds:schemaRef ds:uri="633ee1cc-3fe0-4a49-a704-20ce586fd042"/>
    <ds:schemaRef ds:uri="http://schemas.microsoft.com/office/2006/metadata/properties"/>
    <ds:schemaRef ds:uri="c24537aa-7a59-40f9-8184-ac5376a9b6b6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FB076B3-0549-4E12-A1E4-B2339E4125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3ee1cc-3fe0-4a49-a704-20ce586fd042"/>
    <ds:schemaRef ds:uri="c24537aa-7a59-40f9-8184-ac5376a9b6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FUZ-NGB</vt:lpstr>
      <vt:lpstr>ZIM LINE</vt:lpstr>
      <vt:lpstr>GSL LINE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 Cristina</dc:creator>
  <cp:lastModifiedBy>SysZim</cp:lastModifiedBy>
  <cp:revision/>
  <dcterms:created xsi:type="dcterms:W3CDTF">2022-11-04T02:55:33Z</dcterms:created>
  <dcterms:modified xsi:type="dcterms:W3CDTF">2023-09-28T06:50:27Z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0x010100BF83BB0DE9787847BFC7011FA5858361</vt:lpwstr>
  </property>
  <property fmtid="{D5CDD505-2E9C-101B-9397-08002B2CF9AE}" pid="3" name="MediaServiceImageTags">
    <vt:lpwstr/>
  </property>
</Properties>
</file>